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codeName="ThisWorkbook"/>
  <mc:AlternateContent xmlns:mc="http://schemas.openxmlformats.org/markup-compatibility/2006">
    <mc:Choice Requires="x15">
      <x15ac:absPath xmlns:x15ac="http://schemas.microsoft.com/office/spreadsheetml/2010/11/ac" url="C:\Users\NFORNEH\Desktop\Important working documents\"/>
    </mc:Choice>
  </mc:AlternateContent>
  <xr:revisionPtr revIDLastSave="2" documentId="8_{DFC2B793-F2FE-47E9-A2B9-245C189B9D08}" xr6:coauthVersionLast="47" xr6:coauthVersionMax="47" xr10:uidLastSave="{976743FD-BD10-4C6B-94E2-1DE107ED8C39}"/>
  <bookViews>
    <workbookView xWindow="0" yWindow="0" windowWidth="19200" windowHeight="7056" tabRatio="970" firstSheet="8" activeTab="7" xr2:uid="{00000000-000D-0000-FFFF-FFFF00000000}"/>
  </bookViews>
  <sheets>
    <sheet name="Analysis Ticket " sheetId="22" r:id="rId1"/>
    <sheet name="Data Mapping Matrix" sheetId="4" r:id="rId2"/>
    <sheet name="Analysis Team Matrix" sheetId="13" r:id="rId3"/>
    <sheet name="HFA table " sheetId="23" r:id="rId4"/>
    <sheet name="Indirect Indicators " sheetId="25" r:id="rId5"/>
    <sheet name="Details of Sampling" sheetId="9" r:id="rId6"/>
    <sheet name="Statements " sheetId="20" r:id="rId7"/>
    <sheet name="Guidance HFA" sheetId="24" r:id="rId8"/>
    <sheet name="Plausibility Checks" sheetId="11" r:id="rId9"/>
  </sheets>
  <externalReferences>
    <externalReference r:id="rId10"/>
  </externalReferences>
  <definedNames>
    <definedName name="_xlnm._FilterDatabase" localSheetId="5" hidden="1">'Details of Sampling'!$A$3:$O$9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0" l="1"/>
  <c r="D11" i="20"/>
  <c r="D12" i="20"/>
  <c r="D13" i="20"/>
  <c r="D21" i="20"/>
  <c r="D27" i="20"/>
  <c r="D28" i="20"/>
  <c r="D29" i="20"/>
  <c r="D34" i="20"/>
  <c r="D35" i="20"/>
  <c r="D36" i="20"/>
  <c r="D37" i="20"/>
  <c r="D42" i="20"/>
  <c r="D43" i="20"/>
  <c r="D44" i="20"/>
  <c r="D45" i="20"/>
  <c r="D53" i="20"/>
  <c r="D59" i="20"/>
  <c r="D60" i="20"/>
  <c r="D61" i="20"/>
  <c r="D63" i="20"/>
  <c r="D66" i="20"/>
  <c r="D67" i="20"/>
  <c r="D68" i="20"/>
  <c r="D69" i="20"/>
  <c r="D76" i="20"/>
  <c r="D77" i="20"/>
  <c r="D79" i="20"/>
  <c r="D90" i="20"/>
  <c r="D91" i="20"/>
  <c r="D92" i="20"/>
  <c r="D93" i="20"/>
  <c r="D95" i="20"/>
  <c r="D100" i="20"/>
  <c r="B99" i="20"/>
  <c r="B100" i="20"/>
  <c r="B101" i="20"/>
  <c r="B102" i="20"/>
  <c r="B103" i="20"/>
  <c r="B104" i="20"/>
  <c r="B105" i="20"/>
  <c r="B106" i="20"/>
  <c r="B107" i="20"/>
  <c r="B108" i="20"/>
  <c r="B109" i="20"/>
  <c r="B110" i="20"/>
  <c r="B111" i="20"/>
  <c r="B112" i="20"/>
  <c r="B113" i="20"/>
  <c r="B114" i="20"/>
  <c r="B115" i="20"/>
  <c r="B116" i="20"/>
  <c r="B117" i="20"/>
  <c r="B118" i="20"/>
  <c r="B119" i="20"/>
  <c r="B120" i="20"/>
  <c r="B121" i="20"/>
  <c r="B122" i="20"/>
  <c r="B123" i="20"/>
  <c r="B124"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D9" i="20"/>
  <c r="D17" i="20"/>
  <c r="D18" i="20"/>
  <c r="D25" i="20"/>
  <c r="D26" i="20"/>
  <c r="D33" i="20"/>
  <c r="D41" i="20"/>
  <c r="D49" i="20"/>
  <c r="D50" i="20"/>
  <c r="D57" i="20"/>
  <c r="D58" i="20"/>
  <c r="D65" i="20"/>
  <c r="D73" i="20"/>
  <c r="D74" i="20"/>
  <c r="D81" i="20"/>
  <c r="D82" i="20"/>
  <c r="D87" i="20"/>
  <c r="D89" i="20"/>
  <c r="D97" i="20"/>
  <c r="D98" i="20"/>
  <c r="D6" i="20"/>
  <c r="D7" i="20"/>
  <c r="D8" i="20"/>
  <c r="D14" i="20"/>
  <c r="D15" i="20"/>
  <c r="D16" i="20"/>
  <c r="D19" i="20"/>
  <c r="D20" i="20"/>
  <c r="D22" i="20"/>
  <c r="D23" i="20"/>
  <c r="D24" i="20"/>
  <c r="D30" i="20"/>
  <c r="D31" i="20"/>
  <c r="D32" i="20"/>
  <c r="D38" i="20"/>
  <c r="D39" i="20"/>
  <c r="D40" i="20"/>
  <c r="D46" i="20"/>
  <c r="D47" i="20"/>
  <c r="D48" i="20"/>
  <c r="D51" i="20"/>
  <c r="D52" i="20"/>
  <c r="D54" i="20"/>
  <c r="D55" i="20"/>
  <c r="D56" i="20"/>
  <c r="D62" i="20"/>
  <c r="D64" i="20"/>
  <c r="D70" i="20"/>
  <c r="D71" i="20"/>
  <c r="D72" i="20"/>
  <c r="D75" i="20"/>
  <c r="D78" i="20"/>
  <c r="D80" i="20"/>
  <c r="D83" i="20"/>
  <c r="D84" i="20"/>
  <c r="D85" i="20"/>
  <c r="D86" i="20"/>
  <c r="D88" i="20"/>
  <c r="D94" i="20"/>
  <c r="D96" i="20"/>
  <c r="D99"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126" i="20"/>
  <c r="D127" i="20"/>
  <c r="D128" i="20"/>
  <c r="E96" i="20"/>
  <c r="E97" i="20"/>
  <c r="E98" i="20"/>
  <c r="E99" i="20"/>
  <c r="E100" i="20"/>
  <c r="E101" i="20"/>
  <c r="E102" i="20"/>
  <c r="E103" i="20"/>
  <c r="E104" i="20"/>
  <c r="E105" i="20"/>
  <c r="E106" i="20"/>
  <c r="E107" i="20"/>
  <c r="E10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3" i="20"/>
  <c r="G134" i="20"/>
  <c r="G135" i="20"/>
  <c r="G136" i="20"/>
  <c r="G137" i="20"/>
  <c r="G138" i="20"/>
  <c r="G139" i="20"/>
  <c r="G140" i="20"/>
  <c r="G141" i="20"/>
  <c r="G142" i="20"/>
  <c r="G143" i="20"/>
  <c r="G144" i="20"/>
  <c r="G145" i="20"/>
  <c r="G146" i="20"/>
  <c r="G147" i="20"/>
  <c r="D5" i="20"/>
  <c r="I72" i="20"/>
  <c r="I73" i="20"/>
  <c r="I74" i="20"/>
  <c r="I75" i="20"/>
  <c r="I76" i="20"/>
  <c r="I77" i="20"/>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63" i="25"/>
  <c r="S64" i="25"/>
  <c r="S65" i="25"/>
  <c r="S66" i="25"/>
  <c r="S67" i="25"/>
  <c r="S68" i="25"/>
  <c r="S69" i="25"/>
  <c r="S70" i="25"/>
  <c r="AS4" i="25"/>
  <c r="AN5" i="25" l="1"/>
  <c r="AN6" i="25"/>
  <c r="AN7" i="25"/>
  <c r="AN8" i="25"/>
  <c r="AN9" i="25"/>
  <c r="AN10" i="25"/>
  <c r="J11" i="20" s="1"/>
  <c r="AN11" i="25"/>
  <c r="J12" i="20" s="1"/>
  <c r="AN12" i="25"/>
  <c r="AN13" i="25"/>
  <c r="AN14" i="25"/>
  <c r="AN15" i="25"/>
  <c r="AN16" i="25"/>
  <c r="AN17" i="25"/>
  <c r="AN18" i="25"/>
  <c r="AN19" i="25"/>
  <c r="J20" i="20" s="1"/>
  <c r="AN20" i="25"/>
  <c r="J21" i="20" s="1"/>
  <c r="AN21" i="25"/>
  <c r="AN22" i="25"/>
  <c r="AN23" i="25"/>
  <c r="AN24" i="25"/>
  <c r="AN25" i="25"/>
  <c r="AN26" i="25"/>
  <c r="J27" i="20" s="1"/>
  <c r="AN27" i="25"/>
  <c r="J28" i="20" s="1"/>
  <c r="AN28" i="25"/>
  <c r="J29" i="20" s="1"/>
  <c r="AN29" i="25"/>
  <c r="AN30" i="25"/>
  <c r="AN31" i="25"/>
  <c r="AN32" i="25"/>
  <c r="AN33" i="25"/>
  <c r="AN34" i="25"/>
  <c r="J35" i="20" s="1"/>
  <c r="AN35" i="25"/>
  <c r="J36" i="20" s="1"/>
  <c r="AN36" i="25"/>
  <c r="J37" i="20" s="1"/>
  <c r="AN37" i="25"/>
  <c r="AN38" i="25"/>
  <c r="AN39" i="25"/>
  <c r="AN40" i="25"/>
  <c r="AN41" i="25"/>
  <c r="AN42" i="25"/>
  <c r="J43" i="20" s="1"/>
  <c r="AN43" i="25"/>
  <c r="J44" i="20" s="1"/>
  <c r="AN44" i="25"/>
  <c r="AN45" i="25"/>
  <c r="AN46" i="25"/>
  <c r="AN47" i="25"/>
  <c r="AN48" i="25"/>
  <c r="AN49" i="25"/>
  <c r="AN50" i="25"/>
  <c r="AN51" i="25"/>
  <c r="J52" i="20" s="1"/>
  <c r="AN52" i="25"/>
  <c r="J53" i="20" s="1"/>
  <c r="AN53" i="25"/>
  <c r="AN54" i="25"/>
  <c r="AN55" i="25"/>
  <c r="AN56" i="25"/>
  <c r="AN57" i="25"/>
  <c r="AN58" i="25"/>
  <c r="J59" i="20" s="1"/>
  <c r="AN59" i="25"/>
  <c r="J60" i="20" s="1"/>
  <c r="AN60" i="25"/>
  <c r="J61" i="20" s="1"/>
  <c r="AN61" i="25"/>
  <c r="AN62" i="25"/>
  <c r="AN63" i="25"/>
  <c r="AN64" i="25"/>
  <c r="AN65" i="25"/>
  <c r="AN66" i="25"/>
  <c r="J67" i="20" s="1"/>
  <c r="AN67" i="25"/>
  <c r="J68" i="20" s="1"/>
  <c r="AN68" i="25"/>
  <c r="AN69" i="25"/>
  <c r="AN70" i="25"/>
  <c r="AN71" i="25"/>
  <c r="AN72" i="25"/>
  <c r="AN73" i="25"/>
  <c r="AN74" i="25"/>
  <c r="AN75" i="25"/>
  <c r="J76" i="20" s="1"/>
  <c r="AN76" i="25"/>
  <c r="J77" i="20" s="1"/>
  <c r="AN77" i="25"/>
  <c r="AN78" i="25"/>
  <c r="AN79" i="25"/>
  <c r="AN80" i="25"/>
  <c r="AN81" i="25"/>
  <c r="AN82" i="25"/>
  <c r="J83" i="20" s="1"/>
  <c r="AN83" i="25"/>
  <c r="J84" i="20" s="1"/>
  <c r="AN84" i="25"/>
  <c r="J85" i="20" s="1"/>
  <c r="AN85" i="25"/>
  <c r="AN86" i="25"/>
  <c r="AN87" i="25"/>
  <c r="AN88" i="25"/>
  <c r="AN89" i="25"/>
  <c r="AN90" i="25"/>
  <c r="J91" i="20" s="1"/>
  <c r="AN91" i="25"/>
  <c r="J92" i="20" s="1"/>
  <c r="AN92" i="25"/>
  <c r="J93" i="20" s="1"/>
  <c r="AN93" i="25"/>
  <c r="AN94" i="25"/>
  <c r="AN4" i="25"/>
  <c r="AL5" i="25"/>
  <c r="K6" i="20" s="1"/>
  <c r="AL6" i="25"/>
  <c r="AL7" i="25"/>
  <c r="AL8" i="25"/>
  <c r="AL9" i="25"/>
  <c r="AL10" i="25"/>
  <c r="AL11" i="25"/>
  <c r="AL12" i="25"/>
  <c r="K13" i="20" s="1"/>
  <c r="AL13" i="25"/>
  <c r="K14" i="20" s="1"/>
  <c r="AL14" i="25"/>
  <c r="AL15" i="25"/>
  <c r="AL16" i="25"/>
  <c r="AL17" i="25"/>
  <c r="K18" i="20" s="1"/>
  <c r="AL18" i="25"/>
  <c r="AL19" i="25"/>
  <c r="AL20" i="25"/>
  <c r="K21" i="20" s="1"/>
  <c r="AL21" i="25"/>
  <c r="K22" i="20" s="1"/>
  <c r="AL22" i="25"/>
  <c r="AL23" i="25"/>
  <c r="AL24" i="25"/>
  <c r="AL25" i="25"/>
  <c r="K26" i="20" s="1"/>
  <c r="AL26" i="25"/>
  <c r="AL27" i="25"/>
  <c r="AL28" i="25"/>
  <c r="K29" i="20" s="1"/>
  <c r="AL29" i="25"/>
  <c r="AL30" i="25"/>
  <c r="AL31" i="25"/>
  <c r="AL32" i="25"/>
  <c r="AL33" i="25"/>
  <c r="AL34" i="25"/>
  <c r="AL35" i="25"/>
  <c r="AL36" i="25"/>
  <c r="K37" i="20" s="1"/>
  <c r="AL37" i="25"/>
  <c r="K38" i="20" s="1"/>
  <c r="AL38" i="25"/>
  <c r="AL39" i="25"/>
  <c r="AL40" i="25"/>
  <c r="AL41" i="25"/>
  <c r="AL42" i="25"/>
  <c r="AL43" i="25"/>
  <c r="AL44" i="25"/>
  <c r="K45" i="20" s="1"/>
  <c r="AL45" i="25"/>
  <c r="K46" i="20" s="1"/>
  <c r="AL46" i="25"/>
  <c r="AL47" i="25"/>
  <c r="AL48" i="25"/>
  <c r="AL49" i="25"/>
  <c r="AL50" i="25"/>
  <c r="AL51" i="25"/>
  <c r="AL52" i="25"/>
  <c r="K53" i="20" s="1"/>
  <c r="AL53" i="25"/>
  <c r="K54" i="20" s="1"/>
  <c r="AL54" i="25"/>
  <c r="K55" i="20" s="1"/>
  <c r="AL55" i="25"/>
  <c r="AL56" i="25"/>
  <c r="AL57" i="25"/>
  <c r="AL58" i="25"/>
  <c r="AL59" i="25"/>
  <c r="AL60" i="25"/>
  <c r="K61" i="20" s="1"/>
  <c r="AL61" i="25"/>
  <c r="K62" i="20" s="1"/>
  <c r="AL62" i="25"/>
  <c r="K63" i="20" s="1"/>
  <c r="AL63" i="25"/>
  <c r="AL64" i="25"/>
  <c r="AL65" i="25"/>
  <c r="AL66" i="25"/>
  <c r="AL67" i="25"/>
  <c r="AL68" i="25"/>
  <c r="K69" i="20" s="1"/>
  <c r="AL69" i="25"/>
  <c r="K70" i="20" s="1"/>
  <c r="AL70" i="25"/>
  <c r="AL71" i="25"/>
  <c r="AL72" i="25"/>
  <c r="AL73" i="25"/>
  <c r="AL74" i="25"/>
  <c r="AL75" i="25"/>
  <c r="AL76" i="25"/>
  <c r="K77" i="20" s="1"/>
  <c r="AL77" i="25"/>
  <c r="K78" i="20" s="1"/>
  <c r="AL78" i="25"/>
  <c r="AL79" i="25"/>
  <c r="AL80" i="25"/>
  <c r="AL81" i="25"/>
  <c r="K82" i="20" s="1"/>
  <c r="AL82" i="25"/>
  <c r="AL83" i="25"/>
  <c r="AL84" i="25"/>
  <c r="K85" i="20" s="1"/>
  <c r="AL85" i="25"/>
  <c r="K86" i="20" s="1"/>
  <c r="AL86" i="25"/>
  <c r="AL87" i="25"/>
  <c r="AL88" i="25"/>
  <c r="AL89" i="25"/>
  <c r="K90" i="20" s="1"/>
  <c r="AL90" i="25"/>
  <c r="AL91" i="25"/>
  <c r="AL92" i="25"/>
  <c r="K93" i="20" s="1"/>
  <c r="AL93" i="25"/>
  <c r="AL4" i="25"/>
  <c r="K5" i="20" s="1"/>
  <c r="AG5" i="25"/>
  <c r="AG6" i="25"/>
  <c r="AG7" i="25"/>
  <c r="AG8" i="25"/>
  <c r="AG9" i="25"/>
  <c r="AG10" i="25"/>
  <c r="AG11" i="25"/>
  <c r="AG12" i="25"/>
  <c r="AG13" i="25"/>
  <c r="AG14" i="25"/>
  <c r="AG15" i="25"/>
  <c r="AG16" i="25"/>
  <c r="AG17" i="25"/>
  <c r="AG18" i="25"/>
  <c r="AG19" i="25"/>
  <c r="AG20" i="25"/>
  <c r="AG21" i="25"/>
  <c r="AG22" i="25"/>
  <c r="AG23" i="25"/>
  <c r="AG24" i="25"/>
  <c r="AG25" i="25"/>
  <c r="AG26" i="25"/>
  <c r="AG27" i="25"/>
  <c r="AG28" i="25"/>
  <c r="AG29" i="25"/>
  <c r="AG30" i="25"/>
  <c r="AG31" i="25"/>
  <c r="AG32" i="25"/>
  <c r="AG33" i="25"/>
  <c r="AG34" i="25"/>
  <c r="AG35" i="25"/>
  <c r="AG36" i="25"/>
  <c r="AG37" i="25"/>
  <c r="AG38" i="25"/>
  <c r="AG39" i="25"/>
  <c r="AG40" i="25"/>
  <c r="AG41" i="25"/>
  <c r="AG42" i="25"/>
  <c r="AG43" i="25"/>
  <c r="AG44" i="25"/>
  <c r="AG45" i="25"/>
  <c r="AG46" i="25"/>
  <c r="AG47" i="25"/>
  <c r="AG48" i="25"/>
  <c r="AG49" i="25"/>
  <c r="AG50" i="25"/>
  <c r="AG51" i="25"/>
  <c r="AG52" i="25"/>
  <c r="AG53" i="25"/>
  <c r="AG54" i="25"/>
  <c r="AG55" i="25"/>
  <c r="AG56" i="25"/>
  <c r="AG57" i="25"/>
  <c r="AG58" i="25"/>
  <c r="AG59" i="25"/>
  <c r="AG60" i="25"/>
  <c r="AG61" i="25"/>
  <c r="AG62" i="25"/>
  <c r="AG63" i="25"/>
  <c r="AG64" i="25"/>
  <c r="AG65" i="25"/>
  <c r="AG66" i="25"/>
  <c r="AG67" i="25"/>
  <c r="AG68" i="25"/>
  <c r="AG69" i="25"/>
  <c r="AG70" i="25"/>
  <c r="AG71" i="25"/>
  <c r="AG72" i="25"/>
  <c r="AG73" i="25"/>
  <c r="AG74" i="25"/>
  <c r="AG75" i="25"/>
  <c r="AG76" i="25"/>
  <c r="AG77" i="25"/>
  <c r="AG78" i="25"/>
  <c r="AG79" i="25"/>
  <c r="AG80" i="25"/>
  <c r="AG81" i="25"/>
  <c r="AG82" i="25"/>
  <c r="AG83" i="25"/>
  <c r="AG84" i="25"/>
  <c r="AG85" i="25"/>
  <c r="AG86" i="25"/>
  <c r="AG87" i="25"/>
  <c r="AG88" i="25"/>
  <c r="AG89" i="25"/>
  <c r="AG90" i="25"/>
  <c r="AG91" i="25"/>
  <c r="AG4" i="25"/>
  <c r="AC5" i="25"/>
  <c r="AC6" i="25"/>
  <c r="AC7" i="25"/>
  <c r="AC8" i="25"/>
  <c r="AC9" i="25"/>
  <c r="AC10" i="25"/>
  <c r="AC11" i="25"/>
  <c r="AC12" i="25"/>
  <c r="AC13" i="25"/>
  <c r="AC14" i="25"/>
  <c r="AC15" i="25"/>
  <c r="AC16" i="25"/>
  <c r="AC17" i="25"/>
  <c r="AC18" i="25"/>
  <c r="AC19" i="25"/>
  <c r="AC20" i="25"/>
  <c r="AC21" i="25"/>
  <c r="AC22" i="25"/>
  <c r="AC23" i="25"/>
  <c r="AC24" i="25"/>
  <c r="AC25" i="25"/>
  <c r="AC26" i="25"/>
  <c r="AC27" i="25"/>
  <c r="AC28" i="25"/>
  <c r="AC29" i="25"/>
  <c r="AC30" i="25"/>
  <c r="AC31" i="25"/>
  <c r="AC32" i="25"/>
  <c r="AC33" i="25"/>
  <c r="AC34" i="25"/>
  <c r="AC35" i="25"/>
  <c r="AC36" i="25"/>
  <c r="AC37" i="25"/>
  <c r="AC38" i="25"/>
  <c r="AC39" i="25"/>
  <c r="AC40" i="25"/>
  <c r="AC41" i="25"/>
  <c r="AC42" i="25"/>
  <c r="AC43" i="25"/>
  <c r="AC44" i="25"/>
  <c r="AC45" i="25"/>
  <c r="AC46" i="25"/>
  <c r="AC47" i="25"/>
  <c r="AC48" i="25"/>
  <c r="AC49" i="25"/>
  <c r="AC50" i="25"/>
  <c r="AC51" i="25"/>
  <c r="AC52" i="25"/>
  <c r="AC53" i="25"/>
  <c r="AC54" i="25"/>
  <c r="AC55" i="25"/>
  <c r="AC56" i="25"/>
  <c r="AC57" i="25"/>
  <c r="AC58" i="25"/>
  <c r="AC59" i="25"/>
  <c r="AC60" i="25"/>
  <c r="AC61" i="25"/>
  <c r="AC62" i="25"/>
  <c r="AC63" i="25"/>
  <c r="AC64" i="25"/>
  <c r="AC65" i="25"/>
  <c r="AC66" i="25"/>
  <c r="AC67" i="25"/>
  <c r="AC68" i="25"/>
  <c r="AC69" i="25"/>
  <c r="AC70" i="25"/>
  <c r="AC71" i="25"/>
  <c r="AC72" i="25"/>
  <c r="AC73" i="25"/>
  <c r="AC74" i="25"/>
  <c r="AC75" i="25"/>
  <c r="AC76" i="25"/>
  <c r="AC77" i="25"/>
  <c r="AC78" i="25"/>
  <c r="AC79" i="25"/>
  <c r="AC80" i="25"/>
  <c r="AC81" i="25"/>
  <c r="AC82" i="25"/>
  <c r="AC83" i="25"/>
  <c r="AC84" i="25"/>
  <c r="AC85" i="25"/>
  <c r="AC86" i="25"/>
  <c r="AC87" i="25"/>
  <c r="AC88" i="25"/>
  <c r="AC89" i="25"/>
  <c r="AC90" i="25"/>
  <c r="AC91" i="25"/>
  <c r="AC92" i="25"/>
  <c r="AC93" i="25"/>
  <c r="AC4" i="25"/>
  <c r="N96" i="20"/>
  <c r="N97" i="20"/>
  <c r="N98" i="20"/>
  <c r="N99" i="20"/>
  <c r="N100" i="20"/>
  <c r="N101" i="20"/>
  <c r="N102" i="20"/>
  <c r="N103" i="20"/>
  <c r="N104" i="20"/>
  <c r="N105" i="20"/>
  <c r="N106" i="20"/>
  <c r="N107" i="20"/>
  <c r="N108" i="20"/>
  <c r="N109" i="20"/>
  <c r="N110" i="20"/>
  <c r="N111" i="20"/>
  <c r="N112" i="20"/>
  <c r="N113" i="20"/>
  <c r="N114" i="20"/>
  <c r="N115" i="20"/>
  <c r="N116" i="20"/>
  <c r="N117" i="20"/>
  <c r="N118" i="20"/>
  <c r="N119" i="20"/>
  <c r="N120" i="20"/>
  <c r="N121" i="20"/>
  <c r="N122" i="20"/>
  <c r="N123" i="20"/>
  <c r="N124" i="20"/>
  <c r="N125" i="20"/>
  <c r="N126" i="20"/>
  <c r="N127" i="20"/>
  <c r="N128" i="20"/>
  <c r="N129" i="20"/>
  <c r="N130" i="20"/>
  <c r="N131" i="20"/>
  <c r="N132" i="20"/>
  <c r="N133" i="20"/>
  <c r="N134" i="20"/>
  <c r="N135" i="20"/>
  <c r="N136" i="20"/>
  <c r="N137" i="20"/>
  <c r="AS5" i="25"/>
  <c r="N6" i="20" s="1"/>
  <c r="AS6" i="25"/>
  <c r="N7" i="20" s="1"/>
  <c r="AS7" i="25"/>
  <c r="N8" i="20" s="1"/>
  <c r="AS8" i="25"/>
  <c r="N9" i="20" s="1"/>
  <c r="AS9" i="25"/>
  <c r="N10" i="20" s="1"/>
  <c r="AS10" i="25"/>
  <c r="N11" i="20" s="1"/>
  <c r="AS11" i="25"/>
  <c r="N12" i="20" s="1"/>
  <c r="AS12" i="25"/>
  <c r="N13" i="20" s="1"/>
  <c r="AS13" i="25"/>
  <c r="N14" i="20" s="1"/>
  <c r="AS14" i="25"/>
  <c r="N15" i="20" s="1"/>
  <c r="AS15" i="25"/>
  <c r="N16" i="20" s="1"/>
  <c r="AS16" i="25"/>
  <c r="N17" i="20" s="1"/>
  <c r="AS17" i="25"/>
  <c r="N18" i="20" s="1"/>
  <c r="AS18" i="25"/>
  <c r="N19" i="20" s="1"/>
  <c r="AS19" i="25"/>
  <c r="N20" i="20" s="1"/>
  <c r="AS20" i="25"/>
  <c r="N21" i="20" s="1"/>
  <c r="AS21" i="25"/>
  <c r="N22" i="20" s="1"/>
  <c r="AS22" i="25"/>
  <c r="N23" i="20" s="1"/>
  <c r="AS23" i="25"/>
  <c r="N24" i="20" s="1"/>
  <c r="AS24" i="25"/>
  <c r="N25" i="20" s="1"/>
  <c r="AS25" i="25"/>
  <c r="N26" i="20" s="1"/>
  <c r="AS26" i="25"/>
  <c r="N27" i="20" s="1"/>
  <c r="AS27" i="25"/>
  <c r="N28" i="20" s="1"/>
  <c r="AS28" i="25"/>
  <c r="N29" i="20" s="1"/>
  <c r="AS29" i="25"/>
  <c r="N30" i="20" s="1"/>
  <c r="AS30" i="25"/>
  <c r="N31" i="20" s="1"/>
  <c r="AS31" i="25"/>
  <c r="N32" i="20" s="1"/>
  <c r="AS32" i="25"/>
  <c r="N33" i="20" s="1"/>
  <c r="AS33" i="25"/>
  <c r="N34" i="20" s="1"/>
  <c r="AS34" i="25"/>
  <c r="N35" i="20" s="1"/>
  <c r="AS35" i="25"/>
  <c r="N36" i="20" s="1"/>
  <c r="AS36" i="25"/>
  <c r="N37" i="20" s="1"/>
  <c r="AS37" i="25"/>
  <c r="N38" i="20" s="1"/>
  <c r="AS38" i="25"/>
  <c r="N39" i="20" s="1"/>
  <c r="AS39" i="25"/>
  <c r="N40" i="20" s="1"/>
  <c r="AS40" i="25"/>
  <c r="N41" i="20" s="1"/>
  <c r="AS41" i="25"/>
  <c r="N42" i="20" s="1"/>
  <c r="AS42" i="25"/>
  <c r="N43" i="20" s="1"/>
  <c r="AS43" i="25"/>
  <c r="N44" i="20" s="1"/>
  <c r="AS44" i="25"/>
  <c r="N45" i="20" s="1"/>
  <c r="AS45" i="25"/>
  <c r="N46" i="20" s="1"/>
  <c r="AS46" i="25"/>
  <c r="N47" i="20" s="1"/>
  <c r="AS47" i="25"/>
  <c r="N48" i="20" s="1"/>
  <c r="AS48" i="25"/>
  <c r="N49" i="20" s="1"/>
  <c r="AS49" i="25"/>
  <c r="N50" i="20" s="1"/>
  <c r="AS50" i="25"/>
  <c r="N51" i="20" s="1"/>
  <c r="AS51" i="25"/>
  <c r="N52" i="20" s="1"/>
  <c r="AS52" i="25"/>
  <c r="N53" i="20" s="1"/>
  <c r="AS53" i="25"/>
  <c r="N54" i="20" s="1"/>
  <c r="AS54" i="25"/>
  <c r="N55" i="20" s="1"/>
  <c r="AS55" i="25"/>
  <c r="N56" i="20" s="1"/>
  <c r="AS56" i="25"/>
  <c r="N57" i="20" s="1"/>
  <c r="AS57" i="25"/>
  <c r="N58" i="20" s="1"/>
  <c r="AS58" i="25"/>
  <c r="N59" i="20" s="1"/>
  <c r="AS59" i="25"/>
  <c r="N60" i="20" s="1"/>
  <c r="AS60" i="25"/>
  <c r="N61" i="20" s="1"/>
  <c r="AS61" i="25"/>
  <c r="N62" i="20" s="1"/>
  <c r="AS62" i="25"/>
  <c r="N63" i="20" s="1"/>
  <c r="AS63" i="25"/>
  <c r="N64" i="20" s="1"/>
  <c r="AS64" i="25"/>
  <c r="N65" i="20" s="1"/>
  <c r="AS65" i="25"/>
  <c r="N66" i="20" s="1"/>
  <c r="AS66" i="25"/>
  <c r="N67" i="20" s="1"/>
  <c r="AS67" i="25"/>
  <c r="N68" i="20" s="1"/>
  <c r="AS68" i="25"/>
  <c r="N69" i="20" s="1"/>
  <c r="AS69" i="25"/>
  <c r="N70" i="20" s="1"/>
  <c r="AS70" i="25"/>
  <c r="N71" i="20" s="1"/>
  <c r="AS71" i="25"/>
  <c r="N72" i="20" s="1"/>
  <c r="AS72" i="25"/>
  <c r="N73" i="20" s="1"/>
  <c r="AS73" i="25"/>
  <c r="N74" i="20" s="1"/>
  <c r="AS74" i="25"/>
  <c r="N75" i="20" s="1"/>
  <c r="AS75" i="25"/>
  <c r="N76" i="20" s="1"/>
  <c r="AS76" i="25"/>
  <c r="N77" i="20" s="1"/>
  <c r="AS77" i="25"/>
  <c r="N78" i="20" s="1"/>
  <c r="AS78" i="25"/>
  <c r="N79" i="20" s="1"/>
  <c r="AS79" i="25"/>
  <c r="N80" i="20" s="1"/>
  <c r="AS80" i="25"/>
  <c r="N81" i="20" s="1"/>
  <c r="AS81" i="25"/>
  <c r="N82" i="20" s="1"/>
  <c r="AS82" i="25"/>
  <c r="N83" i="20" s="1"/>
  <c r="AS83" i="25"/>
  <c r="N84" i="20" s="1"/>
  <c r="AS84" i="25"/>
  <c r="N85" i="20" s="1"/>
  <c r="AS85" i="25"/>
  <c r="N86" i="20" s="1"/>
  <c r="AS86" i="25"/>
  <c r="N87" i="20" s="1"/>
  <c r="AS87" i="25"/>
  <c r="N88" i="20" s="1"/>
  <c r="AS88" i="25"/>
  <c r="N89" i="20" s="1"/>
  <c r="AS89" i="25"/>
  <c r="N90" i="20" s="1"/>
  <c r="AS90" i="25"/>
  <c r="N91" i="20" s="1"/>
  <c r="AS91" i="25"/>
  <c r="N92" i="20" s="1"/>
  <c r="AS92" i="25"/>
  <c r="N93" i="20" s="1"/>
  <c r="AS93" i="25"/>
  <c r="N94" i="20" s="1"/>
  <c r="AS94" i="25"/>
  <c r="N95" i="20" s="1"/>
  <c r="N5" i="20"/>
  <c r="K7" i="20"/>
  <c r="K8" i="20"/>
  <c r="K9" i="20"/>
  <c r="K10" i="20"/>
  <c r="K11" i="20"/>
  <c r="K12" i="20"/>
  <c r="K15" i="20"/>
  <c r="K16" i="20"/>
  <c r="K17" i="20"/>
  <c r="K19" i="20"/>
  <c r="K20" i="20"/>
  <c r="K23" i="20"/>
  <c r="K24" i="20"/>
  <c r="K25" i="20"/>
  <c r="K27" i="20"/>
  <c r="K28" i="20"/>
  <c r="K30" i="20"/>
  <c r="K31" i="20"/>
  <c r="K32" i="20"/>
  <c r="K33" i="20"/>
  <c r="K34" i="20"/>
  <c r="K35" i="20"/>
  <c r="K36" i="20"/>
  <c r="K39" i="20"/>
  <c r="K40" i="20"/>
  <c r="K41" i="20"/>
  <c r="K42" i="20"/>
  <c r="K43" i="20"/>
  <c r="K44" i="20"/>
  <c r="K47" i="20"/>
  <c r="K48" i="20"/>
  <c r="K49" i="20"/>
  <c r="K50" i="20"/>
  <c r="K51" i="20"/>
  <c r="K52" i="20"/>
  <c r="K56" i="20"/>
  <c r="K57" i="20"/>
  <c r="K58" i="20"/>
  <c r="K59" i="20"/>
  <c r="K60" i="20"/>
  <c r="K64" i="20"/>
  <c r="K65" i="20"/>
  <c r="K66" i="20"/>
  <c r="K67" i="20"/>
  <c r="K68" i="20"/>
  <c r="K71" i="20"/>
  <c r="K72" i="20"/>
  <c r="K73" i="20"/>
  <c r="K74" i="20"/>
  <c r="K75" i="20"/>
  <c r="K76" i="20"/>
  <c r="K79" i="20"/>
  <c r="K80" i="20"/>
  <c r="K81" i="20"/>
  <c r="K83" i="20"/>
  <c r="K84" i="20"/>
  <c r="K87" i="20"/>
  <c r="K88" i="20"/>
  <c r="K89" i="20"/>
  <c r="K91" i="20"/>
  <c r="K92" i="20"/>
  <c r="K94" i="20"/>
  <c r="K95" i="20"/>
  <c r="Q97" i="20"/>
  <c r="Q98" i="20"/>
  <c r="Q99" i="20"/>
  <c r="Q100" i="20"/>
  <c r="Q101" i="20"/>
  <c r="Q102" i="20"/>
  <c r="O97" i="20"/>
  <c r="O98" i="20"/>
  <c r="O99" i="20"/>
  <c r="O100" i="20"/>
  <c r="O101" i="20"/>
  <c r="O102" i="20"/>
  <c r="O103" i="20"/>
  <c r="O104" i="20"/>
  <c r="O105" i="20"/>
  <c r="O106" i="20"/>
  <c r="O107" i="20"/>
  <c r="O108" i="20"/>
  <c r="O109" i="20"/>
  <c r="O110" i="20"/>
  <c r="O111" i="20"/>
  <c r="O112" i="20"/>
  <c r="O113" i="20"/>
  <c r="O114" i="20"/>
  <c r="O115" i="20"/>
  <c r="O116" i="20"/>
  <c r="O117" i="20"/>
  <c r="O118" i="20"/>
  <c r="O119" i="20"/>
  <c r="O120" i="20"/>
  <c r="O121" i="20"/>
  <c r="O122" i="20"/>
  <c r="BA5" i="25"/>
  <c r="Q6" i="20" s="1"/>
  <c r="BA6" i="25"/>
  <c r="Q7" i="20" s="1"/>
  <c r="BA7" i="25"/>
  <c r="Q8" i="20" s="1"/>
  <c r="BA8" i="25"/>
  <c r="Q9" i="20" s="1"/>
  <c r="BA9" i="25"/>
  <c r="Q10" i="20" s="1"/>
  <c r="BA10" i="25"/>
  <c r="Q11" i="20" s="1"/>
  <c r="BA11" i="25"/>
  <c r="Q12" i="20" s="1"/>
  <c r="BA12" i="25"/>
  <c r="Q13" i="20" s="1"/>
  <c r="BA13" i="25"/>
  <c r="Q14" i="20" s="1"/>
  <c r="BA14" i="25"/>
  <c r="Q15" i="20" s="1"/>
  <c r="BA15" i="25"/>
  <c r="Q16" i="20" s="1"/>
  <c r="BA16" i="25"/>
  <c r="Q17" i="20" s="1"/>
  <c r="BA17" i="25"/>
  <c r="Q18" i="20" s="1"/>
  <c r="BA18" i="25"/>
  <c r="Q19" i="20" s="1"/>
  <c r="BA19" i="25"/>
  <c r="Q20" i="20" s="1"/>
  <c r="BA20" i="25"/>
  <c r="Q21" i="20" s="1"/>
  <c r="BA21" i="25"/>
  <c r="Q22" i="20" s="1"/>
  <c r="BA22" i="25"/>
  <c r="Q23" i="20" s="1"/>
  <c r="BA23" i="25"/>
  <c r="Q24" i="20" s="1"/>
  <c r="BA24" i="25"/>
  <c r="Q25" i="20" s="1"/>
  <c r="BA25" i="25"/>
  <c r="Q26" i="20" s="1"/>
  <c r="BA26" i="25"/>
  <c r="Q27" i="20" s="1"/>
  <c r="BA27" i="25"/>
  <c r="Q28" i="20" s="1"/>
  <c r="BA28" i="25"/>
  <c r="Q29" i="20" s="1"/>
  <c r="BA29" i="25"/>
  <c r="Q30" i="20" s="1"/>
  <c r="BA30" i="25"/>
  <c r="Q31" i="20" s="1"/>
  <c r="BA31" i="25"/>
  <c r="Q32" i="20" s="1"/>
  <c r="BA32" i="25"/>
  <c r="Q33" i="20" s="1"/>
  <c r="BA33" i="25"/>
  <c r="Q34" i="20" s="1"/>
  <c r="BA34" i="25"/>
  <c r="Q35" i="20" s="1"/>
  <c r="BA35" i="25"/>
  <c r="Q36" i="20" s="1"/>
  <c r="BA36" i="25"/>
  <c r="Q37" i="20" s="1"/>
  <c r="BA37" i="25"/>
  <c r="Q38" i="20" s="1"/>
  <c r="BA38" i="25"/>
  <c r="Q39" i="20" s="1"/>
  <c r="BA39" i="25"/>
  <c r="Q40" i="20" s="1"/>
  <c r="BA40" i="25"/>
  <c r="Q41" i="20" s="1"/>
  <c r="BA41" i="25"/>
  <c r="Q42" i="20" s="1"/>
  <c r="BA42" i="25"/>
  <c r="Q43" i="20" s="1"/>
  <c r="BA43" i="25"/>
  <c r="Q44" i="20" s="1"/>
  <c r="BA44" i="25"/>
  <c r="Q45" i="20" s="1"/>
  <c r="BA45" i="25"/>
  <c r="Q46" i="20" s="1"/>
  <c r="BA46" i="25"/>
  <c r="Q47" i="20" s="1"/>
  <c r="BA47" i="25"/>
  <c r="Q48" i="20" s="1"/>
  <c r="BA48" i="25"/>
  <c r="Q49" i="20" s="1"/>
  <c r="BA49" i="25"/>
  <c r="Q50" i="20" s="1"/>
  <c r="BA50" i="25"/>
  <c r="Q51" i="20" s="1"/>
  <c r="BA51" i="25"/>
  <c r="Q52" i="20" s="1"/>
  <c r="BA52" i="25"/>
  <c r="Q53" i="20" s="1"/>
  <c r="BA53" i="25"/>
  <c r="Q54" i="20" s="1"/>
  <c r="BA54" i="25"/>
  <c r="Q55" i="20" s="1"/>
  <c r="BA55" i="25"/>
  <c r="Q56" i="20" s="1"/>
  <c r="BA56" i="25"/>
  <c r="Q57" i="20" s="1"/>
  <c r="BA57" i="25"/>
  <c r="Q58" i="20" s="1"/>
  <c r="BA58" i="25"/>
  <c r="Q59" i="20" s="1"/>
  <c r="BA59" i="25"/>
  <c r="Q60" i="20" s="1"/>
  <c r="BA60" i="25"/>
  <c r="Q61" i="20" s="1"/>
  <c r="BA61" i="25"/>
  <c r="Q62" i="20" s="1"/>
  <c r="BA62" i="25"/>
  <c r="Q63" i="20" s="1"/>
  <c r="BA63" i="25"/>
  <c r="Q64" i="20" s="1"/>
  <c r="BA64" i="25"/>
  <c r="Q65" i="20" s="1"/>
  <c r="BA65" i="25"/>
  <c r="Q66" i="20" s="1"/>
  <c r="BA66" i="25"/>
  <c r="Q67" i="20" s="1"/>
  <c r="BA67" i="25"/>
  <c r="Q68" i="20" s="1"/>
  <c r="BA68" i="25"/>
  <c r="Q69" i="20" s="1"/>
  <c r="BA69" i="25"/>
  <c r="Q70" i="20" s="1"/>
  <c r="BA70" i="25"/>
  <c r="Q71" i="20" s="1"/>
  <c r="BA71" i="25"/>
  <c r="Q72" i="20" s="1"/>
  <c r="BA72" i="25"/>
  <c r="Q73" i="20" s="1"/>
  <c r="BA73" i="25"/>
  <c r="Q74" i="20" s="1"/>
  <c r="BA74" i="25"/>
  <c r="Q75" i="20" s="1"/>
  <c r="BA75" i="25"/>
  <c r="Q76" i="20" s="1"/>
  <c r="BA76" i="25"/>
  <c r="Q77" i="20" s="1"/>
  <c r="BA77" i="25"/>
  <c r="Q78" i="20" s="1"/>
  <c r="BA78" i="25"/>
  <c r="Q79" i="20" s="1"/>
  <c r="BA79" i="25"/>
  <c r="Q80" i="20" s="1"/>
  <c r="BA80" i="25"/>
  <c r="Q81" i="20" s="1"/>
  <c r="BA81" i="25"/>
  <c r="Q82" i="20" s="1"/>
  <c r="BA82" i="25"/>
  <c r="Q83" i="20" s="1"/>
  <c r="BA83" i="25"/>
  <c r="Q84" i="20" s="1"/>
  <c r="BA84" i="25"/>
  <c r="Q85" i="20" s="1"/>
  <c r="BA85" i="25"/>
  <c r="Q86" i="20" s="1"/>
  <c r="BA86" i="25"/>
  <c r="Q87" i="20" s="1"/>
  <c r="BA87" i="25"/>
  <c r="Q88" i="20" s="1"/>
  <c r="BA88" i="25"/>
  <c r="Q89" i="20" s="1"/>
  <c r="BA89" i="25"/>
  <c r="Q90" i="20" s="1"/>
  <c r="BA90" i="25"/>
  <c r="Q91" i="20" s="1"/>
  <c r="BA91" i="25"/>
  <c r="Q92" i="20" s="1"/>
  <c r="BA92" i="25"/>
  <c r="Q93" i="20" s="1"/>
  <c r="BA93" i="25"/>
  <c r="Q94" i="20" s="1"/>
  <c r="BA94" i="25"/>
  <c r="Q95" i="20" s="1"/>
  <c r="BA95" i="25"/>
  <c r="Q96" i="20" s="1"/>
  <c r="BA4" i="25"/>
  <c r="Q5" i="20" s="1"/>
  <c r="AW5" i="25"/>
  <c r="P6" i="20" s="1"/>
  <c r="AW6" i="25"/>
  <c r="P7" i="20" s="1"/>
  <c r="AW7" i="25"/>
  <c r="P8" i="20" s="1"/>
  <c r="AW8" i="25"/>
  <c r="P9" i="20" s="1"/>
  <c r="AW9" i="25"/>
  <c r="P10" i="20" s="1"/>
  <c r="AW10" i="25"/>
  <c r="P11" i="20" s="1"/>
  <c r="AW11" i="25"/>
  <c r="P12" i="20" s="1"/>
  <c r="AW12" i="25"/>
  <c r="P13" i="20" s="1"/>
  <c r="AW13" i="25"/>
  <c r="P14" i="20" s="1"/>
  <c r="AW14" i="25"/>
  <c r="P15" i="20" s="1"/>
  <c r="AW15" i="25"/>
  <c r="P16" i="20" s="1"/>
  <c r="AW16" i="25"/>
  <c r="P17" i="20" s="1"/>
  <c r="AW17" i="25"/>
  <c r="P18" i="20" s="1"/>
  <c r="AW18" i="25"/>
  <c r="P19" i="20" s="1"/>
  <c r="AW19" i="25"/>
  <c r="P20" i="20" s="1"/>
  <c r="AW20" i="25"/>
  <c r="P21" i="20" s="1"/>
  <c r="AW21" i="25"/>
  <c r="P22" i="20" s="1"/>
  <c r="AW22" i="25"/>
  <c r="P23" i="20" s="1"/>
  <c r="AW23" i="25"/>
  <c r="P24" i="20" s="1"/>
  <c r="AW24" i="25"/>
  <c r="P25" i="20" s="1"/>
  <c r="AW25" i="25"/>
  <c r="P26" i="20" s="1"/>
  <c r="AW26" i="25"/>
  <c r="P27" i="20" s="1"/>
  <c r="AW27" i="25"/>
  <c r="P28" i="20" s="1"/>
  <c r="AW28" i="25"/>
  <c r="P29" i="20" s="1"/>
  <c r="AW29" i="25"/>
  <c r="P30" i="20" s="1"/>
  <c r="AW30" i="25"/>
  <c r="P31" i="20" s="1"/>
  <c r="AW31" i="25"/>
  <c r="P32" i="20" s="1"/>
  <c r="AW32" i="25"/>
  <c r="P33" i="20" s="1"/>
  <c r="AW33" i="25"/>
  <c r="P34" i="20" s="1"/>
  <c r="AW34" i="25"/>
  <c r="P35" i="20" s="1"/>
  <c r="AW35" i="25"/>
  <c r="P36" i="20" s="1"/>
  <c r="AW36" i="25"/>
  <c r="P37" i="20" s="1"/>
  <c r="AW37" i="25"/>
  <c r="P38" i="20" s="1"/>
  <c r="AW38" i="25"/>
  <c r="P39" i="20" s="1"/>
  <c r="AW39" i="25"/>
  <c r="P40" i="20" s="1"/>
  <c r="AW40" i="25"/>
  <c r="P41" i="20" s="1"/>
  <c r="AW41" i="25"/>
  <c r="P42" i="20" s="1"/>
  <c r="AW42" i="25"/>
  <c r="P43" i="20" s="1"/>
  <c r="AW43" i="25"/>
  <c r="P44" i="20" s="1"/>
  <c r="AW44" i="25"/>
  <c r="P45" i="20" s="1"/>
  <c r="AW45" i="25"/>
  <c r="P46" i="20" s="1"/>
  <c r="AW46" i="25"/>
  <c r="P47" i="20" s="1"/>
  <c r="AW47" i="25"/>
  <c r="P48" i="20" s="1"/>
  <c r="AW48" i="25"/>
  <c r="P49" i="20" s="1"/>
  <c r="AW49" i="25"/>
  <c r="P50" i="20" s="1"/>
  <c r="AW50" i="25"/>
  <c r="P51" i="20" s="1"/>
  <c r="AW51" i="25"/>
  <c r="P52" i="20" s="1"/>
  <c r="AW52" i="25"/>
  <c r="P53" i="20" s="1"/>
  <c r="AW53" i="25"/>
  <c r="P54" i="20" s="1"/>
  <c r="AW54" i="25"/>
  <c r="P55" i="20" s="1"/>
  <c r="AW55" i="25"/>
  <c r="P56" i="20" s="1"/>
  <c r="AW56" i="25"/>
  <c r="P57" i="20" s="1"/>
  <c r="AW57" i="25"/>
  <c r="P58" i="20" s="1"/>
  <c r="AW58" i="25"/>
  <c r="P59" i="20" s="1"/>
  <c r="AW59" i="25"/>
  <c r="P60" i="20" s="1"/>
  <c r="AW60" i="25"/>
  <c r="P61" i="20" s="1"/>
  <c r="AW61" i="25"/>
  <c r="P62" i="20" s="1"/>
  <c r="AW62" i="25"/>
  <c r="P63" i="20" s="1"/>
  <c r="AW63" i="25"/>
  <c r="P64" i="20" s="1"/>
  <c r="AW64" i="25"/>
  <c r="P65" i="20" s="1"/>
  <c r="AW65" i="25"/>
  <c r="P66" i="20" s="1"/>
  <c r="AW66" i="25"/>
  <c r="P67" i="20" s="1"/>
  <c r="AW67" i="25"/>
  <c r="P68" i="20" s="1"/>
  <c r="AW68" i="25"/>
  <c r="P69" i="20" s="1"/>
  <c r="AW69" i="25"/>
  <c r="P70" i="20" s="1"/>
  <c r="AW70" i="25"/>
  <c r="P71" i="20" s="1"/>
  <c r="AW71" i="25"/>
  <c r="P72" i="20" s="1"/>
  <c r="AW72" i="25"/>
  <c r="P73" i="20" s="1"/>
  <c r="AW73" i="25"/>
  <c r="P74" i="20" s="1"/>
  <c r="AW74" i="25"/>
  <c r="P75" i="20" s="1"/>
  <c r="AW75" i="25"/>
  <c r="P76" i="20" s="1"/>
  <c r="AW76" i="25"/>
  <c r="P77" i="20" s="1"/>
  <c r="AW77" i="25"/>
  <c r="P78" i="20" s="1"/>
  <c r="AW78" i="25"/>
  <c r="P79" i="20" s="1"/>
  <c r="AW79" i="25"/>
  <c r="P80" i="20" s="1"/>
  <c r="AW80" i="25"/>
  <c r="P81" i="20" s="1"/>
  <c r="AW81" i="25"/>
  <c r="P82" i="20" s="1"/>
  <c r="AW82" i="25"/>
  <c r="P83" i="20" s="1"/>
  <c r="AW83" i="25"/>
  <c r="P84" i="20" s="1"/>
  <c r="AW84" i="25"/>
  <c r="P85" i="20" s="1"/>
  <c r="AW85" i="25"/>
  <c r="P86" i="20" s="1"/>
  <c r="AW86" i="25"/>
  <c r="P87" i="20" s="1"/>
  <c r="AW87" i="25"/>
  <c r="P88" i="20" s="1"/>
  <c r="AW88" i="25"/>
  <c r="P89" i="20" s="1"/>
  <c r="AW89" i="25"/>
  <c r="P90" i="20" s="1"/>
  <c r="AW90" i="25"/>
  <c r="AW91" i="25"/>
  <c r="AW92" i="25"/>
  <c r="AW93" i="25"/>
  <c r="AW94" i="25"/>
  <c r="AU5" i="25"/>
  <c r="O6" i="20" s="1"/>
  <c r="AU6" i="25"/>
  <c r="O7" i="20" s="1"/>
  <c r="AU7" i="25"/>
  <c r="O8" i="20" s="1"/>
  <c r="AU8" i="25"/>
  <c r="O9" i="20" s="1"/>
  <c r="AU9" i="25"/>
  <c r="O10" i="20" s="1"/>
  <c r="AU10" i="25"/>
  <c r="O11" i="20" s="1"/>
  <c r="AU11" i="25"/>
  <c r="O12" i="20" s="1"/>
  <c r="AU12" i="25"/>
  <c r="O13" i="20" s="1"/>
  <c r="AU13" i="25"/>
  <c r="O14" i="20" s="1"/>
  <c r="AU14" i="25"/>
  <c r="O15" i="20" s="1"/>
  <c r="AU15" i="25"/>
  <c r="O16" i="20" s="1"/>
  <c r="AU16" i="25"/>
  <c r="O17" i="20" s="1"/>
  <c r="AU17" i="25"/>
  <c r="O18" i="20" s="1"/>
  <c r="AU18" i="25"/>
  <c r="O19" i="20" s="1"/>
  <c r="AU19" i="25"/>
  <c r="O20" i="20" s="1"/>
  <c r="AU20" i="25"/>
  <c r="O21" i="20" s="1"/>
  <c r="AU21" i="25"/>
  <c r="O22" i="20" s="1"/>
  <c r="AU22" i="25"/>
  <c r="O23" i="20" s="1"/>
  <c r="AU23" i="25"/>
  <c r="O24" i="20" s="1"/>
  <c r="AU24" i="25"/>
  <c r="O25" i="20" s="1"/>
  <c r="AU25" i="25"/>
  <c r="O26" i="20" s="1"/>
  <c r="AU26" i="25"/>
  <c r="O27" i="20" s="1"/>
  <c r="AU27" i="25"/>
  <c r="O28" i="20" s="1"/>
  <c r="AU28" i="25"/>
  <c r="O29" i="20" s="1"/>
  <c r="AU29" i="25"/>
  <c r="O30" i="20" s="1"/>
  <c r="AU30" i="25"/>
  <c r="O31" i="20" s="1"/>
  <c r="AU31" i="25"/>
  <c r="O32" i="20" s="1"/>
  <c r="AU32" i="25"/>
  <c r="O33" i="20" s="1"/>
  <c r="AU33" i="25"/>
  <c r="O34" i="20" s="1"/>
  <c r="AU34" i="25"/>
  <c r="O35" i="20" s="1"/>
  <c r="AU35" i="25"/>
  <c r="O36" i="20" s="1"/>
  <c r="AU36" i="25"/>
  <c r="O37" i="20" s="1"/>
  <c r="AU37" i="25"/>
  <c r="O38" i="20" s="1"/>
  <c r="AU38" i="25"/>
  <c r="O39" i="20" s="1"/>
  <c r="AU39" i="25"/>
  <c r="O40" i="20" s="1"/>
  <c r="AU40" i="25"/>
  <c r="O41" i="20" s="1"/>
  <c r="AU41" i="25"/>
  <c r="O42" i="20" s="1"/>
  <c r="AU42" i="25"/>
  <c r="O43" i="20" s="1"/>
  <c r="AU43" i="25"/>
  <c r="O44" i="20" s="1"/>
  <c r="AU44" i="25"/>
  <c r="O45" i="20" s="1"/>
  <c r="AU45" i="25"/>
  <c r="O46" i="20" s="1"/>
  <c r="AU46" i="25"/>
  <c r="O47" i="20" s="1"/>
  <c r="AU47" i="25"/>
  <c r="O48" i="20" s="1"/>
  <c r="AU48" i="25"/>
  <c r="O49" i="20" s="1"/>
  <c r="AU49" i="25"/>
  <c r="O50" i="20" s="1"/>
  <c r="AU50" i="25"/>
  <c r="O51" i="20" s="1"/>
  <c r="AU51" i="25"/>
  <c r="O52" i="20" s="1"/>
  <c r="AU52" i="25"/>
  <c r="O53" i="20" s="1"/>
  <c r="AU53" i="25"/>
  <c r="O54" i="20" s="1"/>
  <c r="AU54" i="25"/>
  <c r="O55" i="20" s="1"/>
  <c r="AU55" i="25"/>
  <c r="O56" i="20" s="1"/>
  <c r="AU56" i="25"/>
  <c r="O57" i="20" s="1"/>
  <c r="AU57" i="25"/>
  <c r="O58" i="20" s="1"/>
  <c r="AU58" i="25"/>
  <c r="O59" i="20" s="1"/>
  <c r="AU59" i="25"/>
  <c r="O60" i="20" s="1"/>
  <c r="AU60" i="25"/>
  <c r="O61" i="20" s="1"/>
  <c r="AU61" i="25"/>
  <c r="O62" i="20" s="1"/>
  <c r="AU62" i="25"/>
  <c r="O63" i="20" s="1"/>
  <c r="AU63" i="25"/>
  <c r="O64" i="20" s="1"/>
  <c r="AU64" i="25"/>
  <c r="O65" i="20" s="1"/>
  <c r="AU65" i="25"/>
  <c r="O66" i="20" s="1"/>
  <c r="AU66" i="25"/>
  <c r="O67" i="20" s="1"/>
  <c r="AU67" i="25"/>
  <c r="O68" i="20" s="1"/>
  <c r="AU68" i="25"/>
  <c r="O69" i="20" s="1"/>
  <c r="AU69" i="25"/>
  <c r="O70" i="20" s="1"/>
  <c r="AU70" i="25"/>
  <c r="O71" i="20" s="1"/>
  <c r="AU71" i="25"/>
  <c r="O72" i="20" s="1"/>
  <c r="AU72" i="25"/>
  <c r="O73" i="20" s="1"/>
  <c r="AU73" i="25"/>
  <c r="O74" i="20" s="1"/>
  <c r="AU74" i="25"/>
  <c r="O75" i="20" s="1"/>
  <c r="AU75" i="25"/>
  <c r="O76" i="20" s="1"/>
  <c r="AU76" i="25"/>
  <c r="O77" i="20" s="1"/>
  <c r="AU77" i="25"/>
  <c r="O78" i="20" s="1"/>
  <c r="AU78" i="25"/>
  <c r="O79" i="20" s="1"/>
  <c r="AU79" i="25"/>
  <c r="O80" i="20" s="1"/>
  <c r="AU80" i="25"/>
  <c r="O81" i="20" s="1"/>
  <c r="AU81" i="25"/>
  <c r="O82" i="20" s="1"/>
  <c r="AU82" i="25"/>
  <c r="O83" i="20" s="1"/>
  <c r="AU83" i="25"/>
  <c r="O84" i="20" s="1"/>
  <c r="AU84" i="25"/>
  <c r="O85" i="20" s="1"/>
  <c r="AU85" i="25"/>
  <c r="O86" i="20" s="1"/>
  <c r="AU86" i="25"/>
  <c r="O87" i="20" s="1"/>
  <c r="AU87" i="25"/>
  <c r="O88" i="20" s="1"/>
  <c r="AU88" i="25"/>
  <c r="O89" i="20" s="1"/>
  <c r="AU89" i="25"/>
  <c r="O90" i="20" s="1"/>
  <c r="AU90" i="25"/>
  <c r="O91" i="20" s="1"/>
  <c r="AU91" i="25"/>
  <c r="O92" i="20" s="1"/>
  <c r="AU92" i="25"/>
  <c r="O93" i="20" s="1"/>
  <c r="AU93" i="25"/>
  <c r="O94" i="20" s="1"/>
  <c r="AU4" i="25"/>
  <c r="O5" i="20" s="1"/>
  <c r="AW4" i="25"/>
  <c r="P5" i="20" s="1"/>
  <c r="AU94" i="25"/>
  <c r="O95" i="20" s="1"/>
  <c r="AU95" i="25"/>
  <c r="O96" i="20" s="1"/>
  <c r="J13" i="20"/>
  <c r="J45" i="20"/>
  <c r="J62" i="20"/>
  <c r="J69" i="20"/>
  <c r="J70" i="20"/>
  <c r="J86" i="20"/>
  <c r="Y5" i="25"/>
  <c r="Y6" i="25"/>
  <c r="Y7" i="25"/>
  <c r="Y8" i="25"/>
  <c r="Y9" i="25"/>
  <c r="Y10" i="25"/>
  <c r="Y11" i="25"/>
  <c r="M12" i="20" s="1"/>
  <c r="Y12" i="25"/>
  <c r="Y13" i="25"/>
  <c r="Y14" i="25"/>
  <c r="Y15" i="25"/>
  <c r="Y16" i="25"/>
  <c r="Y17" i="25"/>
  <c r="Y18" i="25"/>
  <c r="Y19" i="25"/>
  <c r="M20" i="20" s="1"/>
  <c r="Y20" i="25"/>
  <c r="Y21" i="25"/>
  <c r="Y22" i="25"/>
  <c r="M23" i="20" s="1"/>
  <c r="Y23" i="25"/>
  <c r="Y24" i="25"/>
  <c r="Y25" i="25"/>
  <c r="Y26" i="25"/>
  <c r="M27" i="20" s="1"/>
  <c r="Y27" i="25"/>
  <c r="M28" i="20" s="1"/>
  <c r="Y28" i="25"/>
  <c r="Y29" i="25"/>
  <c r="Y30" i="25"/>
  <c r="M31" i="20" s="1"/>
  <c r="Y31" i="25"/>
  <c r="Y32" i="25"/>
  <c r="Y33" i="25"/>
  <c r="Y34" i="25"/>
  <c r="M35" i="20" s="1"/>
  <c r="Y35" i="25"/>
  <c r="M36" i="20" s="1"/>
  <c r="Y36" i="25"/>
  <c r="Y37" i="25"/>
  <c r="Y38" i="25"/>
  <c r="Y39" i="25"/>
  <c r="M40" i="20" s="1"/>
  <c r="Y40" i="25"/>
  <c r="Y41" i="25"/>
  <c r="Y42" i="25"/>
  <c r="Y43" i="25"/>
  <c r="M44" i="20" s="1"/>
  <c r="Y44" i="25"/>
  <c r="Y45" i="25"/>
  <c r="Y46" i="25"/>
  <c r="M47" i="20" s="1"/>
  <c r="Y47" i="25"/>
  <c r="M48" i="20" s="1"/>
  <c r="Y48" i="25"/>
  <c r="Y49" i="25"/>
  <c r="Y50" i="25"/>
  <c r="Y51" i="25"/>
  <c r="M52" i="20" s="1"/>
  <c r="Y52" i="25"/>
  <c r="Y53" i="25"/>
  <c r="Y54" i="25"/>
  <c r="M55" i="20" s="1"/>
  <c r="Y55" i="25"/>
  <c r="M56" i="20" s="1"/>
  <c r="Y56" i="25"/>
  <c r="Y57" i="25"/>
  <c r="Y58" i="25"/>
  <c r="M59" i="20" s="1"/>
  <c r="Y59" i="25"/>
  <c r="M60" i="20" s="1"/>
  <c r="Y60" i="25"/>
  <c r="Y61" i="25"/>
  <c r="Y62" i="25"/>
  <c r="M63" i="20" s="1"/>
  <c r="Y63" i="25"/>
  <c r="M64" i="20" s="1"/>
  <c r="Y64" i="25"/>
  <c r="Y65" i="25"/>
  <c r="Y66" i="25"/>
  <c r="Y67" i="25"/>
  <c r="M68" i="20" s="1"/>
  <c r="Y68" i="25"/>
  <c r="Y69" i="25"/>
  <c r="Y70" i="25"/>
  <c r="Y71" i="25"/>
  <c r="M72" i="20" s="1"/>
  <c r="Y72" i="25"/>
  <c r="Y73" i="25"/>
  <c r="Y74" i="25"/>
  <c r="M75" i="20" s="1"/>
  <c r="Y75" i="25"/>
  <c r="M76" i="20" s="1"/>
  <c r="Y76" i="25"/>
  <c r="Y77" i="25"/>
  <c r="Y78" i="25"/>
  <c r="M79" i="20" s="1"/>
  <c r="Y79" i="25"/>
  <c r="M80" i="20" s="1"/>
  <c r="Y80" i="25"/>
  <c r="Y81" i="25"/>
  <c r="Y82" i="25"/>
  <c r="Y83" i="25"/>
  <c r="M84" i="20" s="1"/>
  <c r="Y84" i="25"/>
  <c r="Y85" i="25"/>
  <c r="M86" i="20" s="1"/>
  <c r="Y86" i="25"/>
  <c r="M87" i="20" s="1"/>
  <c r="Y87" i="25"/>
  <c r="M88" i="20" s="1"/>
  <c r="Y88" i="25"/>
  <c r="Y89" i="25"/>
  <c r="Y90" i="25"/>
  <c r="M91" i="20" s="1"/>
  <c r="Y91" i="25"/>
  <c r="M92" i="20" s="1"/>
  <c r="Y92" i="25"/>
  <c r="Y93" i="25"/>
  <c r="M6" i="20"/>
  <c r="M7" i="20"/>
  <c r="M8" i="20"/>
  <c r="M9" i="20"/>
  <c r="M10" i="20"/>
  <c r="M11" i="20"/>
  <c r="M13" i="20"/>
  <c r="M14" i="20"/>
  <c r="M15" i="20"/>
  <c r="M16" i="20"/>
  <c r="M17" i="20"/>
  <c r="M18" i="20"/>
  <c r="M19" i="20"/>
  <c r="M21" i="20"/>
  <c r="M22" i="20"/>
  <c r="M24" i="20"/>
  <c r="M25" i="20"/>
  <c r="M26" i="20"/>
  <c r="M29" i="20"/>
  <c r="M30" i="20"/>
  <c r="M32" i="20"/>
  <c r="M33" i="20"/>
  <c r="M34" i="20"/>
  <c r="M37" i="20"/>
  <c r="M38" i="20"/>
  <c r="M39" i="20"/>
  <c r="M41" i="20"/>
  <c r="M42" i="20"/>
  <c r="M43" i="20"/>
  <c r="M45" i="20"/>
  <c r="M46" i="20"/>
  <c r="M49" i="20"/>
  <c r="M50" i="20"/>
  <c r="M51" i="20"/>
  <c r="M53" i="20"/>
  <c r="M54" i="20"/>
  <c r="M57" i="20"/>
  <c r="M58" i="20"/>
  <c r="M61" i="20"/>
  <c r="M62" i="20"/>
  <c r="M65" i="20"/>
  <c r="M66" i="20"/>
  <c r="M67" i="20"/>
  <c r="M69" i="20"/>
  <c r="M70" i="20"/>
  <c r="M71" i="20"/>
  <c r="M73" i="20"/>
  <c r="M74" i="20"/>
  <c r="M77" i="20"/>
  <c r="M78" i="20"/>
  <c r="M81" i="20"/>
  <c r="M82" i="20"/>
  <c r="M83" i="20"/>
  <c r="M85" i="20"/>
  <c r="M89" i="20"/>
  <c r="M90" i="20"/>
  <c r="M93" i="20"/>
  <c r="M94" i="20"/>
  <c r="M95" i="20"/>
  <c r="M96" i="20"/>
  <c r="M97" i="20"/>
  <c r="M98" i="20"/>
  <c r="M99" i="20"/>
  <c r="M100" i="20"/>
  <c r="M101" i="20"/>
  <c r="M102" i="20"/>
  <c r="M103" i="20"/>
  <c r="M104" i="20"/>
  <c r="M105" i="20"/>
  <c r="M106" i="20"/>
  <c r="M107" i="20"/>
  <c r="M108" i="20"/>
  <c r="M109" i="20"/>
  <c r="M110" i="20"/>
  <c r="M111" i="20"/>
  <c r="M112" i="20"/>
  <c r="M113" i="20"/>
  <c r="M114" i="20"/>
  <c r="M115" i="20"/>
  <c r="M116" i="20"/>
  <c r="M117" i="20"/>
  <c r="M118" i="20"/>
  <c r="M119" i="20"/>
  <c r="M120" i="20"/>
  <c r="M121" i="20"/>
  <c r="M122" i="20"/>
  <c r="J6" i="20"/>
  <c r="J7" i="20"/>
  <c r="J8" i="20"/>
  <c r="J9" i="20"/>
  <c r="J10" i="20"/>
  <c r="J14" i="20"/>
  <c r="J15" i="20"/>
  <c r="J16" i="20"/>
  <c r="J17" i="20"/>
  <c r="J18" i="20"/>
  <c r="J19" i="20"/>
  <c r="J22" i="20"/>
  <c r="J23" i="20"/>
  <c r="J24" i="20"/>
  <c r="J25" i="20"/>
  <c r="J26" i="20"/>
  <c r="J30" i="20"/>
  <c r="J31" i="20"/>
  <c r="J32" i="20"/>
  <c r="J33" i="20"/>
  <c r="J34" i="20"/>
  <c r="J38" i="20"/>
  <c r="J39" i="20"/>
  <c r="J40" i="20"/>
  <c r="J41" i="20"/>
  <c r="J42" i="20"/>
  <c r="J46" i="20"/>
  <c r="J47" i="20"/>
  <c r="J48" i="20"/>
  <c r="J49" i="20"/>
  <c r="J50" i="20"/>
  <c r="J51" i="20"/>
  <c r="J54" i="20"/>
  <c r="J55" i="20"/>
  <c r="J56" i="20"/>
  <c r="J57" i="20"/>
  <c r="J58" i="20"/>
  <c r="J63" i="20"/>
  <c r="J64" i="20"/>
  <c r="J65" i="20"/>
  <c r="J66" i="20"/>
  <c r="J71" i="20"/>
  <c r="J72" i="20"/>
  <c r="J73" i="20"/>
  <c r="J74" i="20"/>
  <c r="J75" i="20"/>
  <c r="J78" i="20"/>
  <c r="J79" i="20"/>
  <c r="J80" i="20"/>
  <c r="J81" i="20"/>
  <c r="J82" i="20"/>
  <c r="J87" i="20"/>
  <c r="J88" i="20"/>
  <c r="J89" i="20"/>
  <c r="J90" i="20"/>
  <c r="J94" i="20"/>
  <c r="J95" i="20"/>
  <c r="J96" i="20"/>
  <c r="J97" i="20"/>
  <c r="J98" i="20"/>
  <c r="J99" i="20"/>
  <c r="J100" i="20"/>
  <c r="J101" i="20"/>
  <c r="J102" i="20"/>
  <c r="J103" i="20"/>
  <c r="J104" i="20"/>
  <c r="J105" i="20"/>
  <c r="J106" i="20"/>
  <c r="J107" i="20"/>
  <c r="J108" i="20"/>
  <c r="J109" i="20"/>
  <c r="J110" i="20"/>
  <c r="J111" i="20"/>
  <c r="J112" i="20"/>
  <c r="J113" i="20"/>
  <c r="J114" i="20"/>
  <c r="J115" i="20"/>
  <c r="J116" i="20"/>
  <c r="J117" i="20"/>
  <c r="J118" i="20"/>
  <c r="J5" i="20"/>
  <c r="M123" i="20"/>
  <c r="M124" i="20"/>
  <c r="M125" i="20"/>
  <c r="M126" i="20"/>
  <c r="M127" i="20"/>
  <c r="M128" i="20"/>
  <c r="M129" i="20"/>
  <c r="M130" i="20"/>
  <c r="M131" i="20"/>
  <c r="M132" i="20"/>
  <c r="Y4" i="25"/>
  <c r="M5" i="20" s="1"/>
  <c r="I6" i="20"/>
  <c r="I7" i="20"/>
  <c r="I8" i="20"/>
  <c r="I9" i="20"/>
  <c r="I10" i="20"/>
  <c r="I11" i="20"/>
  <c r="I12" i="20"/>
  <c r="I13" i="20"/>
  <c r="I14" i="20"/>
  <c r="I15" i="20"/>
  <c r="I16" i="20"/>
  <c r="I17" i="20"/>
  <c r="I18" i="20"/>
  <c r="I19" i="20"/>
  <c r="I20" i="20"/>
  <c r="I21" i="20"/>
  <c r="I22" i="20"/>
  <c r="I23" i="20"/>
  <c r="I24" i="20"/>
  <c r="I25" i="20"/>
  <c r="I26" i="20"/>
  <c r="I27" i="20"/>
  <c r="I28" i="20"/>
  <c r="I29" i="20"/>
  <c r="I30" i="20"/>
  <c r="I31" i="20"/>
  <c r="I32" i="20"/>
  <c r="I33" i="20"/>
  <c r="I34" i="20"/>
  <c r="I35" i="20"/>
  <c r="I36" i="20"/>
  <c r="I37" i="20"/>
  <c r="I38" i="20"/>
  <c r="I39" i="20"/>
  <c r="I40" i="20"/>
  <c r="I41" i="20"/>
  <c r="I42" i="20"/>
  <c r="I43" i="20"/>
  <c r="I44" i="20"/>
  <c r="I45" i="20"/>
  <c r="I46" i="20"/>
  <c r="I47" i="20"/>
  <c r="I48" i="20"/>
  <c r="I49" i="20"/>
  <c r="I50" i="20"/>
  <c r="I51" i="20"/>
  <c r="I52" i="20"/>
  <c r="I53" i="20"/>
  <c r="I54" i="20"/>
  <c r="I55" i="20"/>
  <c r="I56" i="20"/>
  <c r="I57" i="20"/>
  <c r="I58" i="20"/>
  <c r="I59" i="20"/>
  <c r="I60" i="20"/>
  <c r="I61" i="20"/>
  <c r="I62" i="20"/>
  <c r="I63" i="20"/>
  <c r="I64" i="20"/>
  <c r="I65" i="20"/>
  <c r="I66" i="20"/>
  <c r="I67" i="20"/>
  <c r="I68" i="20"/>
  <c r="I69" i="20"/>
  <c r="I70" i="20"/>
  <c r="I71" i="20"/>
  <c r="I78" i="20"/>
  <c r="I79" i="20"/>
  <c r="I80" i="20"/>
  <c r="I81" i="20"/>
  <c r="I82" i="20"/>
  <c r="I83" i="20"/>
  <c r="I84" i="20"/>
  <c r="I85" i="20"/>
  <c r="I86" i="20"/>
  <c r="I87" i="20"/>
  <c r="I88" i="20"/>
  <c r="I89" i="20"/>
  <c r="I90" i="20"/>
  <c r="I91" i="20"/>
  <c r="I92" i="20"/>
  <c r="I93" i="20"/>
  <c r="I94" i="20"/>
  <c r="I95" i="20"/>
  <c r="I96" i="20"/>
  <c r="I97" i="20"/>
  <c r="I98" i="20"/>
  <c r="I99" i="20"/>
  <c r="I100" i="20"/>
  <c r="I101" i="20"/>
  <c r="I102" i="20"/>
  <c r="I103" i="20"/>
  <c r="I104" i="20"/>
  <c r="I105" i="20"/>
  <c r="I106" i="20"/>
  <c r="I107" i="20"/>
  <c r="I108" i="20"/>
  <c r="I109" i="20"/>
  <c r="I110" i="20"/>
  <c r="I111" i="20"/>
  <c r="I112" i="20"/>
  <c r="I113" i="20"/>
  <c r="I114" i="20"/>
  <c r="I115" i="20"/>
  <c r="I116" i="20"/>
  <c r="I117" i="20"/>
  <c r="I118" i="20"/>
  <c r="I119" i="20"/>
  <c r="I120" i="20"/>
  <c r="I121" i="20"/>
  <c r="I122" i="20"/>
  <c r="I123" i="20"/>
  <c r="I124" i="20"/>
  <c r="I125" i="20"/>
  <c r="I126" i="20"/>
  <c r="I127" i="20"/>
  <c r="I128" i="20"/>
  <c r="I129" i="20"/>
  <c r="I130" i="20"/>
  <c r="I131" i="20"/>
  <c r="I132" i="20"/>
  <c r="I133" i="20"/>
  <c r="I134" i="20"/>
  <c r="I135" i="20"/>
  <c r="I136" i="20"/>
  <c r="I137" i="20"/>
  <c r="I138" i="20"/>
  <c r="I139" i="20"/>
  <c r="I140" i="20"/>
  <c r="I141" i="20"/>
  <c r="I142" i="20"/>
  <c r="I143" i="20"/>
  <c r="I144" i="20"/>
  <c r="I145" i="20"/>
  <c r="I146" i="20"/>
  <c r="I147" i="20"/>
  <c r="I148" i="20"/>
  <c r="I149" i="20"/>
  <c r="I150" i="20"/>
  <c r="I151" i="20"/>
  <c r="I152" i="20"/>
  <c r="I153" i="20"/>
  <c r="I154" i="20"/>
  <c r="I155" i="20"/>
  <c r="I156" i="20"/>
  <c r="I157" i="20"/>
  <c r="I158" i="20"/>
  <c r="I159" i="20"/>
  <c r="I160" i="20"/>
  <c r="I161" i="20"/>
  <c r="I162" i="20"/>
  <c r="I163" i="20"/>
  <c r="I164" i="20"/>
  <c r="I165" i="20"/>
  <c r="I166" i="20"/>
  <c r="I167" i="20"/>
  <c r="I168" i="20"/>
  <c r="I169" i="20"/>
  <c r="I170" i="20"/>
  <c r="I171" i="20"/>
  <c r="I172" i="20"/>
  <c r="I173" i="20"/>
  <c r="I174" i="20"/>
  <c r="I175" i="20"/>
  <c r="I176" i="20"/>
  <c r="I177" i="20"/>
  <c r="I178" i="20"/>
  <c r="I179" i="20"/>
  <c r="I180" i="20"/>
  <c r="I181" i="20"/>
  <c r="I182" i="20"/>
  <c r="I183" i="20"/>
  <c r="I184" i="20"/>
  <c r="I185" i="20"/>
  <c r="I186" i="20"/>
  <c r="I187" i="20"/>
  <c r="I188" i="20"/>
  <c r="I189" i="20"/>
  <c r="I190" i="20"/>
  <c r="I191" i="20"/>
  <c r="I192" i="20"/>
  <c r="I193" i="20"/>
  <c r="I194" i="20"/>
  <c r="I195" i="20"/>
  <c r="I196" i="20"/>
  <c r="I197" i="20"/>
  <c r="I198" i="20"/>
  <c r="I199" i="20"/>
  <c r="I200" i="20"/>
  <c r="I201" i="20"/>
  <c r="I202" i="20"/>
  <c r="I203" i="20"/>
  <c r="I204" i="20"/>
  <c r="I205" i="20"/>
  <c r="I206" i="20"/>
  <c r="I207" i="20"/>
  <c r="I208" i="20"/>
  <c r="I209" i="20"/>
  <c r="I210" i="20"/>
  <c r="I211" i="20"/>
  <c r="I212" i="20"/>
  <c r="I213" i="20"/>
  <c r="I214" i="20"/>
  <c r="I215" i="20"/>
  <c r="I216" i="20"/>
  <c r="I217" i="20"/>
  <c r="I218" i="20"/>
  <c r="I219" i="20"/>
  <c r="I220" i="20"/>
  <c r="I221" i="20"/>
  <c r="I222" i="20"/>
  <c r="I223" i="20"/>
  <c r="I224" i="20"/>
  <c r="I225" i="20"/>
  <c r="I226" i="20"/>
  <c r="I227" i="20"/>
  <c r="I228" i="20"/>
  <c r="I229" i="20"/>
  <c r="I230" i="20"/>
  <c r="I231" i="20"/>
  <c r="I232" i="20"/>
  <c r="I233" i="20"/>
  <c r="I234" i="20"/>
  <c r="I235" i="20"/>
  <c r="I236" i="20"/>
  <c r="I237" i="20"/>
  <c r="I238" i="20"/>
  <c r="I239" i="20"/>
  <c r="I240" i="20"/>
  <c r="I241" i="20"/>
  <c r="I242" i="20"/>
  <c r="I243" i="20"/>
  <c r="F89" i="20"/>
  <c r="F90" i="20"/>
  <c r="F91" i="20"/>
  <c r="F92" i="20"/>
  <c r="F93" i="20"/>
  <c r="F94" i="20"/>
  <c r="F95" i="20"/>
  <c r="F96" i="20"/>
  <c r="F97" i="20"/>
  <c r="F98" i="20"/>
  <c r="F99" i="20"/>
  <c r="F100" i="20"/>
  <c r="F101" i="20"/>
  <c r="F102" i="20"/>
  <c r="F103" i="20"/>
  <c r="F104" i="20"/>
  <c r="F105" i="20"/>
  <c r="F106" i="20"/>
  <c r="F107" i="20"/>
  <c r="F108" i="20"/>
  <c r="F109" i="20"/>
  <c r="F110" i="20"/>
  <c r="F111" i="20"/>
  <c r="F112" i="20"/>
  <c r="F113" i="20"/>
  <c r="F114" i="20"/>
  <c r="F115" i="20"/>
  <c r="F116" i="20"/>
  <c r="F117" i="20"/>
  <c r="F118" i="20"/>
  <c r="F119" i="20"/>
  <c r="F120" i="20"/>
  <c r="F121" i="20"/>
  <c r="F122" i="20"/>
  <c r="F123" i="20"/>
  <c r="F124" i="20"/>
  <c r="F125" i="20"/>
  <c r="F126" i="20"/>
  <c r="F127" i="20"/>
  <c r="F128" i="20"/>
  <c r="F129" i="20"/>
  <c r="F130" i="20"/>
  <c r="F131" i="20"/>
  <c r="F132" i="20"/>
  <c r="F133" i="20"/>
  <c r="F134" i="20"/>
  <c r="F135" i="20"/>
  <c r="F136" i="20"/>
  <c r="F137" i="20"/>
  <c r="F138" i="20"/>
  <c r="F139" i="20"/>
  <c r="F140" i="20"/>
  <c r="F141" i="20"/>
  <c r="F142" i="20"/>
  <c r="F143" i="20"/>
  <c r="F144" i="20"/>
  <c r="F145" i="20"/>
  <c r="F146" i="20"/>
  <c r="F147" i="20"/>
  <c r="F148" i="20"/>
  <c r="H88" i="20" l="1"/>
  <c r="H89" i="20"/>
  <c r="H90" i="20"/>
  <c r="H91" i="20"/>
  <c r="H92" i="20"/>
  <c r="H93" i="20"/>
  <c r="H94" i="20"/>
  <c r="H95" i="20"/>
  <c r="H96" i="20"/>
  <c r="H97" i="20"/>
  <c r="H98" i="20"/>
  <c r="H99" i="20"/>
  <c r="H100" i="20"/>
  <c r="H101" i="20"/>
  <c r="H102" i="20"/>
  <c r="H103" i="20"/>
  <c r="H104" i="20"/>
  <c r="H105" i="20"/>
  <c r="H106" i="20"/>
  <c r="H107" i="20"/>
  <c r="H108" i="20"/>
  <c r="H109" i="20"/>
  <c r="H110" i="20"/>
  <c r="H111" i="20"/>
  <c r="H112" i="20"/>
  <c r="H113" i="20"/>
  <c r="H114" i="20"/>
  <c r="H115" i="20"/>
  <c r="H116" i="20"/>
  <c r="H117" i="20"/>
  <c r="H118" i="20"/>
  <c r="H119" i="20"/>
  <c r="H120" i="20"/>
  <c r="H121" i="20"/>
  <c r="H122" i="20"/>
  <c r="H123" i="20"/>
  <c r="H124" i="20"/>
  <c r="H125" i="20"/>
  <c r="H126" i="20"/>
  <c r="H127" i="20"/>
  <c r="H128" i="20"/>
  <c r="H129" i="20"/>
  <c r="H130" i="20"/>
  <c r="H131" i="20"/>
  <c r="H132" i="20"/>
  <c r="H133" i="20"/>
  <c r="H134" i="20"/>
  <c r="H135" i="20"/>
  <c r="H136" i="20"/>
  <c r="H137" i="20"/>
  <c r="H138" i="20"/>
  <c r="H139" i="20"/>
  <c r="H140" i="20"/>
  <c r="H141" i="20"/>
  <c r="H142" i="20"/>
  <c r="H143" i="20"/>
  <c r="H144" i="20"/>
  <c r="H145" i="20"/>
  <c r="H146" i="20"/>
  <c r="H147" i="20"/>
  <c r="H148" i="20"/>
  <c r="H149" i="20"/>
  <c r="H150" i="20"/>
  <c r="H151" i="20"/>
  <c r="H152" i="20"/>
  <c r="H153" i="20"/>
  <c r="H154" i="20"/>
  <c r="H155" i="20"/>
  <c r="H156" i="20"/>
  <c r="H157" i="20"/>
  <c r="H158" i="20"/>
  <c r="H159" i="20"/>
  <c r="H160" i="20"/>
  <c r="H161" i="20"/>
  <c r="H162" i="20"/>
  <c r="H163" i="20"/>
  <c r="H164" i="20"/>
  <c r="H165" i="20"/>
  <c r="H166" i="20"/>
  <c r="H167" i="20"/>
  <c r="H168" i="20"/>
  <c r="H169" i="20"/>
  <c r="H170" i="20"/>
  <c r="H171" i="20"/>
  <c r="H172" i="20"/>
  <c r="H173" i="20"/>
  <c r="H174" i="20"/>
  <c r="H175" i="20"/>
  <c r="H176" i="20"/>
  <c r="H177" i="20"/>
  <c r="H178" i="20"/>
  <c r="H179" i="20"/>
  <c r="H180" i="20"/>
  <c r="H181" i="20"/>
  <c r="H182" i="20"/>
  <c r="H183" i="20"/>
  <c r="H184" i="20"/>
  <c r="H185" i="20"/>
  <c r="H186" i="20"/>
  <c r="H187" i="20"/>
  <c r="H188" i="20"/>
  <c r="H189" i="20"/>
  <c r="H190" i="20"/>
  <c r="H191" i="20"/>
  <c r="H192" i="20"/>
  <c r="H193" i="20"/>
  <c r="H194" i="20"/>
  <c r="H195" i="20"/>
  <c r="H196" i="20"/>
  <c r="H197" i="20"/>
  <c r="H198" i="20"/>
  <c r="H199" i="20"/>
  <c r="H200" i="20"/>
  <c r="H201" i="20"/>
  <c r="H202" i="20"/>
  <c r="H203" i="20"/>
  <c r="H204" i="20"/>
  <c r="H205" i="20"/>
  <c r="H206" i="20"/>
  <c r="H207" i="20"/>
  <c r="H208" i="20"/>
  <c r="H209" i="20"/>
  <c r="H210" i="20"/>
  <c r="H211" i="20"/>
  <c r="H212" i="20"/>
  <c r="H213" i="20"/>
  <c r="H214" i="20"/>
  <c r="H215" i="20"/>
  <c r="H216" i="20"/>
  <c r="H217" i="20"/>
  <c r="H218" i="20"/>
  <c r="H219" i="20"/>
  <c r="H220" i="20"/>
  <c r="H221" i="20"/>
  <c r="H222" i="20"/>
  <c r="H223" i="20"/>
  <c r="H224" i="20"/>
  <c r="H225" i="20"/>
  <c r="H226" i="20"/>
  <c r="H227" i="20"/>
  <c r="H228" i="20"/>
  <c r="H229" i="20"/>
  <c r="H230" i="20"/>
  <c r="H231" i="20"/>
  <c r="H232" i="20"/>
  <c r="H233" i="20"/>
  <c r="H234" i="20"/>
  <c r="H235" i="20"/>
  <c r="H236" i="20"/>
  <c r="H237" i="20"/>
  <c r="H238" i="20"/>
  <c r="H239" i="20"/>
  <c r="H240" i="20"/>
  <c r="H241" i="20"/>
  <c r="H242" i="20"/>
  <c r="H243" i="20"/>
  <c r="H244" i="20"/>
  <c r="H245" i="20"/>
  <c r="H246" i="20"/>
  <c r="H247" i="20"/>
  <c r="H248" i="20"/>
  <c r="H249" i="20"/>
  <c r="H250" i="20"/>
  <c r="H251" i="20"/>
  <c r="H252" i="20"/>
  <c r="H253" i="20"/>
  <c r="H254" i="20"/>
  <c r="H255" i="20"/>
  <c r="H256" i="20"/>
  <c r="H257" i="20"/>
  <c r="H258" i="20"/>
  <c r="H259" i="20"/>
  <c r="H260" i="20"/>
  <c r="H261" i="20"/>
  <c r="H262" i="20"/>
  <c r="H263" i="20"/>
  <c r="H264" i="20"/>
  <c r="H265" i="20"/>
  <c r="H266" i="20"/>
  <c r="H267" i="20"/>
  <c r="H268" i="20"/>
  <c r="H269" i="20"/>
  <c r="H270" i="20"/>
  <c r="H271" i="20"/>
  <c r="H272" i="20"/>
  <c r="H273" i="20"/>
  <c r="H274" i="20"/>
  <c r="H275" i="20"/>
  <c r="H276" i="20"/>
  <c r="H277" i="20"/>
  <c r="H278" i="20"/>
  <c r="H279" i="20"/>
  <c r="H280" i="20"/>
  <c r="H281" i="20"/>
  <c r="H282" i="20"/>
  <c r="H283" i="20"/>
  <c r="H284" i="20"/>
  <c r="H285" i="20"/>
  <c r="H286" i="20"/>
  <c r="H287" i="20"/>
  <c r="H288" i="20"/>
  <c r="H289" i="20"/>
  <c r="H290" i="20"/>
  <c r="H291" i="20"/>
  <c r="H292" i="20"/>
  <c r="H293" i="20"/>
  <c r="H294" i="20"/>
  <c r="H295" i="20"/>
  <c r="H296" i="20"/>
  <c r="H297" i="20"/>
  <c r="H298" i="20"/>
  <c r="H299" i="20"/>
  <c r="H300" i="20"/>
  <c r="H301" i="20"/>
  <c r="H302" i="20"/>
  <c r="H303" i="20"/>
  <c r="H304" i="20"/>
  <c r="H305" i="20"/>
  <c r="H306" i="20"/>
  <c r="H307" i="20"/>
  <c r="H308" i="20"/>
  <c r="H309" i="20"/>
  <c r="H310" i="20"/>
  <c r="H311" i="20"/>
  <c r="H312" i="20"/>
  <c r="H313" i="20"/>
  <c r="H314" i="20"/>
  <c r="H315" i="20"/>
  <c r="H316" i="20"/>
  <c r="H317" i="20"/>
  <c r="H318" i="20"/>
  <c r="H319" i="20"/>
  <c r="F4" i="25"/>
  <c r="H5" i="20" s="1"/>
  <c r="S4" i="25"/>
  <c r="I5" i="20" s="1"/>
  <c r="N5" i="25"/>
  <c r="F6" i="20" s="1"/>
  <c r="N6" i="25"/>
  <c r="F7" i="20" s="1"/>
  <c r="N7" i="25"/>
  <c r="F8" i="20" s="1"/>
  <c r="N8" i="25"/>
  <c r="F9" i="20" s="1"/>
  <c r="N9" i="25"/>
  <c r="F10" i="20" s="1"/>
  <c r="N10" i="25"/>
  <c r="F11" i="20" s="1"/>
  <c r="N11" i="25"/>
  <c r="F12" i="20" s="1"/>
  <c r="N12" i="25"/>
  <c r="F13" i="20" s="1"/>
  <c r="N13" i="25"/>
  <c r="F14" i="20" s="1"/>
  <c r="N14" i="25"/>
  <c r="F15" i="20" s="1"/>
  <c r="N15" i="25"/>
  <c r="F16" i="20" s="1"/>
  <c r="N16" i="25"/>
  <c r="F17" i="20" s="1"/>
  <c r="N17" i="25"/>
  <c r="F18" i="20" s="1"/>
  <c r="N18" i="25"/>
  <c r="F19" i="20" s="1"/>
  <c r="N19" i="25"/>
  <c r="F20" i="20" s="1"/>
  <c r="N20" i="25"/>
  <c r="F21" i="20" s="1"/>
  <c r="N21" i="25"/>
  <c r="F22" i="20" s="1"/>
  <c r="N22" i="25"/>
  <c r="F23" i="20" s="1"/>
  <c r="N23" i="25"/>
  <c r="F24" i="20" s="1"/>
  <c r="N24" i="25"/>
  <c r="F25" i="20" s="1"/>
  <c r="N25" i="25"/>
  <c r="F26" i="20" s="1"/>
  <c r="N26" i="25"/>
  <c r="F27" i="20" s="1"/>
  <c r="N27" i="25"/>
  <c r="F28" i="20" s="1"/>
  <c r="N28" i="25"/>
  <c r="F29" i="20" s="1"/>
  <c r="N29" i="25"/>
  <c r="F30" i="20" s="1"/>
  <c r="N30" i="25"/>
  <c r="F31" i="20" s="1"/>
  <c r="N31" i="25"/>
  <c r="F32" i="20" s="1"/>
  <c r="N32" i="25"/>
  <c r="F33" i="20" s="1"/>
  <c r="N33" i="25"/>
  <c r="F34" i="20" s="1"/>
  <c r="N34" i="25"/>
  <c r="F35" i="20" s="1"/>
  <c r="N35" i="25"/>
  <c r="F36" i="20" s="1"/>
  <c r="N36" i="25"/>
  <c r="F37" i="20" s="1"/>
  <c r="N37" i="25"/>
  <c r="F38" i="20" s="1"/>
  <c r="N38" i="25"/>
  <c r="F39" i="20" s="1"/>
  <c r="N39" i="25"/>
  <c r="F40" i="20" s="1"/>
  <c r="N40" i="25"/>
  <c r="F41" i="20" s="1"/>
  <c r="N41" i="25"/>
  <c r="F42" i="20" s="1"/>
  <c r="N42" i="25"/>
  <c r="F43" i="20" s="1"/>
  <c r="N43" i="25"/>
  <c r="F44" i="20" s="1"/>
  <c r="N44" i="25"/>
  <c r="F45" i="20" s="1"/>
  <c r="N45" i="25"/>
  <c r="F46" i="20" s="1"/>
  <c r="N46" i="25"/>
  <c r="F47" i="20" s="1"/>
  <c r="N47" i="25"/>
  <c r="F48" i="20" s="1"/>
  <c r="N48" i="25"/>
  <c r="F49" i="20" s="1"/>
  <c r="N49" i="25"/>
  <c r="F50" i="20" s="1"/>
  <c r="N50" i="25"/>
  <c r="F51" i="20" s="1"/>
  <c r="N51" i="25"/>
  <c r="F52" i="20" s="1"/>
  <c r="N52" i="25"/>
  <c r="F53" i="20" s="1"/>
  <c r="N53" i="25"/>
  <c r="F54" i="20" s="1"/>
  <c r="N54" i="25"/>
  <c r="F55" i="20" s="1"/>
  <c r="N55" i="25"/>
  <c r="F56" i="20" s="1"/>
  <c r="N56" i="25"/>
  <c r="F57" i="20" s="1"/>
  <c r="N57" i="25"/>
  <c r="F58" i="20" s="1"/>
  <c r="N58" i="25"/>
  <c r="F59" i="20" s="1"/>
  <c r="N59" i="25"/>
  <c r="F60" i="20" s="1"/>
  <c r="N60" i="25"/>
  <c r="F61" i="20" s="1"/>
  <c r="N61" i="25"/>
  <c r="F62" i="20" s="1"/>
  <c r="N62" i="25"/>
  <c r="F63" i="20" s="1"/>
  <c r="N63" i="25"/>
  <c r="F64" i="20" s="1"/>
  <c r="N64" i="25"/>
  <c r="F65" i="20" s="1"/>
  <c r="N65" i="25"/>
  <c r="F66" i="20" s="1"/>
  <c r="N66" i="25"/>
  <c r="F67" i="20" s="1"/>
  <c r="N67" i="25"/>
  <c r="F68" i="20" s="1"/>
  <c r="N68" i="25"/>
  <c r="F69" i="20" s="1"/>
  <c r="N69" i="25"/>
  <c r="F70" i="20" s="1"/>
  <c r="N70" i="25"/>
  <c r="F71" i="20" s="1"/>
  <c r="N71" i="25"/>
  <c r="F72" i="20" s="1"/>
  <c r="N72" i="25"/>
  <c r="F73" i="20" s="1"/>
  <c r="N73" i="25"/>
  <c r="F74" i="20" s="1"/>
  <c r="N74" i="25"/>
  <c r="F75" i="20" s="1"/>
  <c r="N75" i="25"/>
  <c r="F76" i="20" s="1"/>
  <c r="N76" i="25"/>
  <c r="F77" i="20" s="1"/>
  <c r="N77" i="25"/>
  <c r="F78" i="20" s="1"/>
  <c r="N78" i="25"/>
  <c r="F79" i="20" s="1"/>
  <c r="N79" i="25"/>
  <c r="F80" i="20" s="1"/>
  <c r="N80" i="25"/>
  <c r="F81" i="20" s="1"/>
  <c r="N81" i="25"/>
  <c r="F82" i="20" s="1"/>
  <c r="N82" i="25"/>
  <c r="F83" i="20" s="1"/>
  <c r="N83" i="25"/>
  <c r="F84" i="20" s="1"/>
  <c r="N84" i="25"/>
  <c r="F85" i="20" s="1"/>
  <c r="N85" i="25"/>
  <c r="F86" i="20" s="1"/>
  <c r="N86" i="25"/>
  <c r="F87" i="20" s="1"/>
  <c r="N87" i="25"/>
  <c r="F88" i="20" s="1"/>
  <c r="N4" i="25"/>
  <c r="F5" i="20" s="1"/>
  <c r="F5" i="25"/>
  <c r="H6" i="20" s="1"/>
  <c r="F6" i="25"/>
  <c r="H7" i="20" s="1"/>
  <c r="F7" i="25"/>
  <c r="H8" i="20" s="1"/>
  <c r="F8" i="25"/>
  <c r="H9" i="20" s="1"/>
  <c r="F9" i="25"/>
  <c r="H10" i="20" s="1"/>
  <c r="F10" i="25"/>
  <c r="H11" i="20" s="1"/>
  <c r="F11" i="25"/>
  <c r="H12" i="20" s="1"/>
  <c r="F12" i="25"/>
  <c r="H13" i="20" s="1"/>
  <c r="F13" i="25"/>
  <c r="H14" i="20" s="1"/>
  <c r="F14" i="25"/>
  <c r="H15" i="20" s="1"/>
  <c r="F15" i="25"/>
  <c r="H16" i="20" s="1"/>
  <c r="F16" i="25"/>
  <c r="H17" i="20" s="1"/>
  <c r="F17" i="25"/>
  <c r="H18" i="20" s="1"/>
  <c r="F18" i="25"/>
  <c r="H19" i="20" s="1"/>
  <c r="F19" i="25"/>
  <c r="H20" i="20" s="1"/>
  <c r="F20" i="25"/>
  <c r="H21" i="20" s="1"/>
  <c r="F21" i="25"/>
  <c r="H22" i="20" s="1"/>
  <c r="F22" i="25"/>
  <c r="H23" i="20" s="1"/>
  <c r="F23" i="25"/>
  <c r="H24" i="20" s="1"/>
  <c r="F24" i="25"/>
  <c r="H25" i="20" s="1"/>
  <c r="F25" i="25"/>
  <c r="H26" i="20" s="1"/>
  <c r="F26" i="25"/>
  <c r="H27" i="20" s="1"/>
  <c r="F27" i="25"/>
  <c r="H28" i="20" s="1"/>
  <c r="F28" i="25"/>
  <c r="H29" i="20" s="1"/>
  <c r="F29" i="25"/>
  <c r="H30" i="20" s="1"/>
  <c r="F30" i="25"/>
  <c r="H31" i="20" s="1"/>
  <c r="F31" i="25"/>
  <c r="H32" i="20" s="1"/>
  <c r="F32" i="25"/>
  <c r="H33" i="20" s="1"/>
  <c r="F33" i="25"/>
  <c r="H34" i="20" s="1"/>
  <c r="F34" i="25"/>
  <c r="H35" i="20" s="1"/>
  <c r="F35" i="25"/>
  <c r="H36" i="20" s="1"/>
  <c r="F36" i="25"/>
  <c r="H37" i="20" s="1"/>
  <c r="F37" i="25"/>
  <c r="H38" i="20" s="1"/>
  <c r="F38" i="25"/>
  <c r="H39" i="20" s="1"/>
  <c r="F39" i="25"/>
  <c r="H40" i="20" s="1"/>
  <c r="F40" i="25"/>
  <c r="H41" i="20" s="1"/>
  <c r="F41" i="25"/>
  <c r="H42" i="20" s="1"/>
  <c r="F42" i="25"/>
  <c r="H43" i="20" s="1"/>
  <c r="F43" i="25"/>
  <c r="H44" i="20" s="1"/>
  <c r="F44" i="25"/>
  <c r="H45" i="20" s="1"/>
  <c r="F45" i="25"/>
  <c r="H46" i="20" s="1"/>
  <c r="F46" i="25"/>
  <c r="H47" i="20" s="1"/>
  <c r="F47" i="25"/>
  <c r="H48" i="20" s="1"/>
  <c r="F48" i="25"/>
  <c r="H49" i="20" s="1"/>
  <c r="F49" i="25"/>
  <c r="H50" i="20" s="1"/>
  <c r="F50" i="25"/>
  <c r="H51" i="20" s="1"/>
  <c r="F51" i="25"/>
  <c r="H52" i="20" s="1"/>
  <c r="F52" i="25"/>
  <c r="H53" i="20" s="1"/>
  <c r="F53" i="25"/>
  <c r="H54" i="20" s="1"/>
  <c r="F54" i="25"/>
  <c r="H55" i="20" s="1"/>
  <c r="F55" i="25"/>
  <c r="H56" i="20" s="1"/>
  <c r="F56" i="25"/>
  <c r="H57" i="20" s="1"/>
  <c r="F57" i="25"/>
  <c r="H58" i="20" s="1"/>
  <c r="F58" i="25"/>
  <c r="H59" i="20" s="1"/>
  <c r="F59" i="25"/>
  <c r="H60" i="20" s="1"/>
  <c r="F60" i="25"/>
  <c r="H61" i="20" s="1"/>
  <c r="F61" i="25"/>
  <c r="H62" i="20" s="1"/>
  <c r="F62" i="25"/>
  <c r="H63" i="20" s="1"/>
  <c r="F63" i="25"/>
  <c r="H64" i="20" s="1"/>
  <c r="F64" i="25"/>
  <c r="H65" i="20" s="1"/>
  <c r="F65" i="25"/>
  <c r="H66" i="20" s="1"/>
  <c r="F66" i="25"/>
  <c r="H67" i="20" s="1"/>
  <c r="F67" i="25"/>
  <c r="H68" i="20" s="1"/>
  <c r="F68" i="25"/>
  <c r="H69" i="20" s="1"/>
  <c r="F69" i="25"/>
  <c r="H70" i="20" s="1"/>
  <c r="F70" i="25"/>
  <c r="H71" i="20" s="1"/>
  <c r="F71" i="25"/>
  <c r="H72" i="20" s="1"/>
  <c r="F72" i="25"/>
  <c r="H73" i="20" s="1"/>
  <c r="F73" i="25"/>
  <c r="H74" i="20" s="1"/>
  <c r="F74" i="25"/>
  <c r="H75" i="20" s="1"/>
  <c r="F75" i="25"/>
  <c r="H76" i="20" s="1"/>
  <c r="F76" i="25"/>
  <c r="H77" i="20" s="1"/>
  <c r="F77" i="25"/>
  <c r="H78" i="20" s="1"/>
  <c r="F78" i="25"/>
  <c r="H79" i="20" s="1"/>
  <c r="F79" i="25"/>
  <c r="H80" i="20" s="1"/>
  <c r="F80" i="25"/>
  <c r="H81" i="20" s="1"/>
  <c r="F81" i="25"/>
  <c r="H82" i="20" s="1"/>
  <c r="F82" i="25"/>
  <c r="H83" i="20" s="1"/>
  <c r="F83" i="25"/>
  <c r="H84" i="20" s="1"/>
  <c r="F84" i="25"/>
  <c r="H85" i="20" s="1"/>
  <c r="F85" i="25"/>
  <c r="H86" i="20" s="1"/>
  <c r="F86" i="25"/>
  <c r="H87" i="20" s="1"/>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E6" i="20"/>
  <c r="E7" i="20"/>
  <c r="E8" i="20"/>
  <c r="E9" i="20"/>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E56" i="20"/>
  <c r="E57" i="20"/>
  <c r="E58" i="20"/>
  <c r="E59" i="20"/>
  <c r="E60" i="20"/>
  <c r="E61" i="20"/>
  <c r="E62" i="20"/>
  <c r="E63" i="20"/>
  <c r="E64" i="20"/>
  <c r="E65" i="20"/>
  <c r="E66" i="20"/>
  <c r="E67" i="20"/>
  <c r="E68" i="20"/>
  <c r="E69" i="20"/>
  <c r="E70" i="20"/>
  <c r="E71" i="20"/>
  <c r="E72" i="20"/>
  <c r="E73" i="20"/>
  <c r="E74" i="20"/>
  <c r="E75" i="20"/>
  <c r="E76" i="20"/>
  <c r="E77" i="20"/>
  <c r="E78" i="20"/>
  <c r="E79" i="20"/>
  <c r="E80" i="20"/>
  <c r="E81" i="20"/>
  <c r="E82" i="20"/>
  <c r="E83" i="20"/>
  <c r="E84" i="20"/>
  <c r="E85" i="20"/>
  <c r="E86" i="20"/>
  <c r="E87" i="20"/>
  <c r="E88" i="20"/>
  <c r="E89" i="20"/>
  <c r="E90" i="20"/>
  <c r="E91" i="20"/>
  <c r="E92" i="20"/>
  <c r="E93" i="20"/>
  <c r="E94" i="20"/>
  <c r="E95" i="20"/>
  <c r="G5" i="20"/>
  <c r="C5" i="20"/>
  <c r="E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5" i="20"/>
  <c r="N22" i="24" l="1"/>
  <c r="O22" i="24" s="1"/>
  <c r="K22" i="24"/>
  <c r="L22" i="24" s="1"/>
  <c r="H22" i="24"/>
  <c r="I22" i="24" s="1"/>
  <c r="N14" i="24"/>
  <c r="M14" i="24"/>
  <c r="L14" i="24"/>
  <c r="O14" i="24" s="1"/>
  <c r="P14" i="24" s="1"/>
  <c r="Q14" i="24" s="1"/>
  <c r="N13" i="24"/>
  <c r="M13" i="24"/>
  <c r="L13" i="24"/>
  <c r="O13" i="24" s="1"/>
  <c r="P13" i="24" s="1"/>
  <c r="Q13" i="24" s="1"/>
  <c r="N12" i="24"/>
  <c r="M12" i="24"/>
  <c r="L12" i="24"/>
  <c r="O12" i="24" s="1"/>
  <c r="P12" i="24" s="1"/>
  <c r="Q12" i="24" s="1"/>
  <c r="N11" i="24"/>
  <c r="M11" i="24"/>
  <c r="L11" i="24"/>
  <c r="O11" i="24" s="1"/>
  <c r="P11" i="24" s="1"/>
  <c r="Q11" i="24" s="1"/>
  <c r="N10" i="24"/>
  <c r="M10" i="24"/>
  <c r="L10" i="24"/>
  <c r="O10" i="24" s="1"/>
  <c r="P10" i="24" s="1"/>
  <c r="Q10" i="24" s="1"/>
  <c r="N9" i="24"/>
  <c r="M9" i="24"/>
  <c r="L9" i="24"/>
  <c r="O9" i="24" s="1"/>
  <c r="P9" i="24" s="1"/>
  <c r="Q9" i="24" s="1"/>
  <c r="N8" i="24"/>
  <c r="M8" i="24"/>
  <c r="L8" i="24"/>
  <c r="O8" i="24" s="1"/>
  <c r="P8" i="24" s="1"/>
  <c r="Q8" i="24" s="1"/>
  <c r="N7" i="24"/>
  <c r="M7" i="24"/>
  <c r="L7" i="24"/>
  <c r="O7" i="24" s="1"/>
  <c r="P7" i="24" s="1"/>
  <c r="Q7" i="24" s="1"/>
  <c r="N6" i="24"/>
  <c r="M6" i="24"/>
  <c r="L6" i="24"/>
  <c r="O6" i="24" s="1"/>
  <c r="P6" i="24" s="1"/>
  <c r="Q6" i="24" s="1"/>
  <c r="N5" i="24"/>
  <c r="M5" i="24"/>
  <c r="L5" i="24"/>
  <c r="O5" i="24" s="1"/>
  <c r="P5" i="24" s="1"/>
  <c r="Q5" i="24" s="1"/>
  <c r="P22" i="24" l="1"/>
  <c r="Q22" i="24" s="1"/>
  <c r="BL7" i="11" l="1"/>
  <c r="BL8" i="11"/>
  <c r="BL9" i="11"/>
  <c r="BL10" i="11"/>
  <c r="BL11" i="11"/>
  <c r="BL12" i="11"/>
  <c r="BL13" i="11"/>
  <c r="BL14" i="11"/>
  <c r="BL15" i="11"/>
  <c r="BL16" i="11"/>
  <c r="BL17" i="11"/>
  <c r="BL18" i="11"/>
  <c r="BL19" i="11"/>
  <c r="BL20" i="11"/>
  <c r="BL21" i="11"/>
  <c r="BL22" i="11"/>
  <c r="BL23" i="11"/>
  <c r="BL24" i="11"/>
  <c r="BL25" i="11"/>
  <c r="BL26" i="11"/>
  <c r="BL27" i="11"/>
  <c r="BL28" i="11"/>
  <c r="BL29" i="11"/>
  <c r="BL30" i="11"/>
  <c r="BL31" i="11"/>
  <c r="BL32" i="11"/>
  <c r="BL33" i="11"/>
  <c r="BL34" i="11"/>
  <c r="BL35" i="11"/>
  <c r="BL36" i="11"/>
  <c r="BL37" i="11"/>
  <c r="BL38" i="11"/>
  <c r="BL39" i="11"/>
  <c r="BL40" i="11"/>
  <c r="BL41" i="11"/>
  <c r="BL42" i="11"/>
  <c r="BL43" i="11"/>
  <c r="BL44" i="11"/>
  <c r="BL45" i="11"/>
  <c r="BL46" i="11"/>
  <c r="BL47" i="11"/>
  <c r="BL48" i="11"/>
  <c r="BL49" i="11"/>
  <c r="BL50" i="11"/>
  <c r="BL51" i="11"/>
  <c r="BL52" i="11"/>
  <c r="BL53" i="11"/>
  <c r="BL54" i="11"/>
  <c r="BL55" i="11"/>
  <c r="BL56" i="11"/>
  <c r="BL57" i="11"/>
  <c r="BL58" i="11"/>
  <c r="BL59" i="11"/>
  <c r="BL60" i="11"/>
  <c r="BL61" i="11"/>
  <c r="BL62" i="11"/>
  <c r="BL63" i="11"/>
  <c r="BL64" i="11"/>
  <c r="BL65" i="11"/>
  <c r="BL66" i="11"/>
  <c r="BL67" i="11"/>
  <c r="BL68" i="11"/>
  <c r="BL69" i="11"/>
  <c r="BL70" i="11"/>
  <c r="BL71" i="11"/>
  <c r="BL6" i="11"/>
  <c r="CL7" i="11"/>
  <c r="CL8" i="11"/>
  <c r="CL9" i="11"/>
  <c r="CL10" i="11"/>
  <c r="CL11" i="11"/>
  <c r="CL12" i="11"/>
  <c r="CL13" i="11"/>
  <c r="CL14" i="11"/>
  <c r="CL15" i="11"/>
  <c r="CL16" i="11"/>
  <c r="CL17" i="11"/>
  <c r="CL18" i="11"/>
  <c r="CL19" i="11"/>
  <c r="CL20" i="11"/>
  <c r="CL21" i="11"/>
  <c r="CL22" i="11"/>
  <c r="CL23" i="11"/>
  <c r="CL24" i="11"/>
  <c r="CL25" i="11"/>
  <c r="CL26" i="11"/>
  <c r="CL27" i="11"/>
  <c r="CL28" i="11"/>
  <c r="CL29" i="11"/>
  <c r="CL30" i="11"/>
  <c r="CL31" i="11"/>
  <c r="CL32" i="11"/>
  <c r="CL33" i="11"/>
  <c r="CL34" i="11"/>
  <c r="CL35" i="11"/>
  <c r="CL36" i="11"/>
  <c r="CL37" i="11"/>
  <c r="CL38" i="11"/>
  <c r="CL39" i="11"/>
  <c r="CL40" i="11"/>
  <c r="CL41" i="11"/>
  <c r="CL42" i="11"/>
  <c r="CL43" i="11"/>
  <c r="CL44" i="11"/>
  <c r="CL45" i="11"/>
  <c r="CL46" i="11"/>
  <c r="CL47" i="11"/>
  <c r="CL48" i="11"/>
  <c r="CL49" i="11"/>
  <c r="CL50" i="11"/>
  <c r="CL51" i="11"/>
  <c r="CL52" i="11"/>
  <c r="CL53" i="11"/>
  <c r="CL54" i="11"/>
  <c r="CL55" i="11"/>
  <c r="CL56" i="11"/>
  <c r="CL57" i="11"/>
  <c r="CL58" i="11"/>
  <c r="CL59" i="11"/>
  <c r="CL60" i="11"/>
  <c r="CL61" i="11"/>
  <c r="CL62" i="11"/>
  <c r="CL63" i="11"/>
  <c r="CL64" i="11"/>
  <c r="CL65" i="11"/>
  <c r="CL66" i="11"/>
  <c r="CL67" i="11"/>
  <c r="CL68" i="11"/>
  <c r="CL69" i="11"/>
  <c r="CL70" i="11"/>
  <c r="CL71" i="11"/>
  <c r="CL72" i="11"/>
  <c r="CL73" i="11"/>
  <c r="CJ7" i="11"/>
  <c r="CJ8" i="11"/>
  <c r="CJ9" i="11"/>
  <c r="CJ10" i="11"/>
  <c r="CJ11" i="11"/>
  <c r="CJ12" i="11"/>
  <c r="CJ13" i="11"/>
  <c r="CJ14" i="11"/>
  <c r="CJ15" i="11"/>
  <c r="CJ16" i="11"/>
  <c r="CJ17" i="11"/>
  <c r="CJ18" i="11"/>
  <c r="CJ19" i="11"/>
  <c r="CJ20" i="11"/>
  <c r="CJ21" i="11"/>
  <c r="CJ22" i="11"/>
  <c r="CJ23" i="11"/>
  <c r="CJ24" i="11"/>
  <c r="CJ25" i="11"/>
  <c r="CJ26" i="11"/>
  <c r="CJ27" i="11"/>
  <c r="CJ28" i="11"/>
  <c r="CJ29" i="11"/>
  <c r="CJ30" i="11"/>
  <c r="CJ31" i="11"/>
  <c r="CJ32" i="11"/>
  <c r="CJ33" i="11"/>
  <c r="CJ34" i="11"/>
  <c r="CJ35" i="11"/>
  <c r="CJ36" i="11"/>
  <c r="CJ37" i="11"/>
  <c r="CJ38" i="11"/>
  <c r="CJ39" i="11"/>
  <c r="CJ40" i="11"/>
  <c r="CJ41" i="11"/>
  <c r="CJ42" i="11"/>
  <c r="CJ43" i="11"/>
  <c r="CJ44" i="11"/>
  <c r="CJ45" i="11"/>
  <c r="CJ46" i="11"/>
  <c r="CJ47" i="11"/>
  <c r="CJ48" i="11"/>
  <c r="CJ49" i="11"/>
  <c r="CJ50" i="11"/>
  <c r="CJ51" i="11"/>
  <c r="CJ52" i="11"/>
  <c r="CJ53" i="11"/>
  <c r="CJ54" i="11"/>
  <c r="CJ55" i="11"/>
  <c r="CJ56" i="11"/>
  <c r="CJ57" i="11"/>
  <c r="CJ58" i="11"/>
  <c r="CJ59" i="11"/>
  <c r="CJ60" i="11"/>
  <c r="CJ61" i="11"/>
  <c r="CJ62" i="11"/>
  <c r="CJ63" i="11"/>
  <c r="CJ64" i="11"/>
  <c r="CJ65" i="11"/>
  <c r="CJ66" i="11"/>
  <c r="CJ67" i="11"/>
  <c r="CJ68" i="11"/>
  <c r="CJ69" i="11"/>
  <c r="CJ70" i="11"/>
  <c r="CJ71" i="11"/>
  <c r="CJ6" i="11"/>
  <c r="CL6" i="11"/>
  <c r="CP70" i="11"/>
  <c r="CP71" i="11"/>
  <c r="CP72" i="11"/>
  <c r="CP73" i="11"/>
  <c r="CP74" i="11"/>
  <c r="CP75" i="11"/>
  <c r="CP76" i="11"/>
  <c r="CP7" i="11"/>
  <c r="CP8" i="11"/>
  <c r="CP9" i="11"/>
  <c r="CP10" i="11"/>
  <c r="CP11" i="11"/>
  <c r="CP12" i="11"/>
  <c r="CP13" i="11"/>
  <c r="CP14" i="11"/>
  <c r="CP15" i="11"/>
  <c r="CP16" i="11"/>
  <c r="CP17" i="11"/>
  <c r="CP18" i="11"/>
  <c r="CP19" i="11"/>
  <c r="CP20" i="11"/>
  <c r="CP21" i="11"/>
  <c r="CP22" i="11"/>
  <c r="CP23" i="11"/>
  <c r="CP24" i="11"/>
  <c r="CP25" i="11"/>
  <c r="CP26" i="11"/>
  <c r="CP27" i="11"/>
  <c r="CP28" i="11"/>
  <c r="CP29" i="11"/>
  <c r="CP30" i="11"/>
  <c r="CP31" i="11"/>
  <c r="CP32" i="11"/>
  <c r="CP33" i="11"/>
  <c r="CP34" i="11"/>
  <c r="CP35" i="11"/>
  <c r="CP36" i="11"/>
  <c r="CP37" i="11"/>
  <c r="CP38" i="11"/>
  <c r="CP39" i="11"/>
  <c r="CP40" i="11"/>
  <c r="CP41" i="11"/>
  <c r="CP42" i="11"/>
  <c r="CP43" i="11"/>
  <c r="CP44" i="11"/>
  <c r="CP45" i="11"/>
  <c r="CP46" i="11"/>
  <c r="CP47" i="11"/>
  <c r="CP48" i="11"/>
  <c r="CP49" i="11"/>
  <c r="CP50" i="11"/>
  <c r="CP51" i="11"/>
  <c r="CP52" i="11"/>
  <c r="CP53" i="11"/>
  <c r="CP54" i="11"/>
  <c r="CP55" i="11"/>
  <c r="CP56" i="11"/>
  <c r="CP57" i="11"/>
  <c r="CP58" i="11"/>
  <c r="CP59" i="11"/>
  <c r="CP60" i="11"/>
  <c r="CP61" i="11"/>
  <c r="CP62" i="11"/>
  <c r="CP63" i="11"/>
  <c r="CP64" i="11"/>
  <c r="CP65" i="11"/>
  <c r="CP66" i="11"/>
  <c r="CP67" i="11"/>
  <c r="CP68" i="11"/>
  <c r="CP69" i="11"/>
  <c r="CP6" i="11"/>
  <c r="CE7" i="11"/>
  <c r="CE8" i="11"/>
  <c r="CE9" i="11"/>
  <c r="CE10" i="11"/>
  <c r="CE11" i="11"/>
  <c r="CE12" i="11"/>
  <c r="CE13" i="11"/>
  <c r="CE14" i="11"/>
  <c r="CE15" i="11"/>
  <c r="CE16" i="11"/>
  <c r="CE17" i="11"/>
  <c r="CE18" i="11"/>
  <c r="CE19" i="11"/>
  <c r="CE20" i="11"/>
  <c r="CE21" i="11"/>
  <c r="CE22" i="11"/>
  <c r="CE23" i="11"/>
  <c r="CE24" i="11"/>
  <c r="CE25" i="11"/>
  <c r="CE26" i="11"/>
  <c r="CE27" i="11"/>
  <c r="CE28" i="11"/>
  <c r="CE29" i="11"/>
  <c r="CE30" i="11"/>
  <c r="CE31" i="11"/>
  <c r="CE32" i="11"/>
  <c r="CE33" i="11"/>
  <c r="CE34" i="11"/>
  <c r="CE35" i="11"/>
  <c r="CE36" i="11"/>
  <c r="CE37" i="11"/>
  <c r="CE38" i="11"/>
  <c r="CE39" i="11"/>
  <c r="CE40" i="11"/>
  <c r="CE41" i="11"/>
  <c r="CE42" i="11"/>
  <c r="CE43" i="11"/>
  <c r="CE44" i="11"/>
  <c r="CE45" i="11"/>
  <c r="CE46" i="11"/>
  <c r="CE47" i="11"/>
  <c r="CE48" i="11"/>
  <c r="CE49" i="11"/>
  <c r="CE50" i="11"/>
  <c r="CE51" i="11"/>
  <c r="CE52" i="11"/>
  <c r="CE53" i="11"/>
  <c r="CE54" i="11"/>
  <c r="CE55" i="11"/>
  <c r="CE56" i="11"/>
  <c r="CE57" i="11"/>
  <c r="CE58" i="11"/>
  <c r="CE59" i="11"/>
  <c r="CE60" i="11"/>
  <c r="CE61" i="11"/>
  <c r="CE62" i="11"/>
  <c r="CE63" i="11"/>
  <c r="CE64" i="11"/>
  <c r="CE65" i="11"/>
  <c r="CE66" i="11"/>
  <c r="CE67" i="11"/>
  <c r="CE68" i="11"/>
  <c r="CE69" i="11"/>
  <c r="CE70" i="11"/>
  <c r="CE71" i="11"/>
  <c r="CE6" i="11"/>
  <c r="AW7" i="11"/>
  <c r="AW8" i="11"/>
  <c r="AW9" i="11"/>
  <c r="AW10" i="11"/>
  <c r="AW11" i="11"/>
  <c r="AW12" i="11"/>
  <c r="AW13" i="11"/>
  <c r="AW14" i="11"/>
  <c r="AW15" i="11"/>
  <c r="AW16" i="11"/>
  <c r="AW17" i="11"/>
  <c r="AW18" i="11"/>
  <c r="AW19" i="11"/>
  <c r="AW20" i="11"/>
  <c r="AW21" i="11"/>
  <c r="AW22" i="11"/>
  <c r="AW23" i="11"/>
  <c r="AW24" i="11"/>
  <c r="AW25" i="11"/>
  <c r="AW26" i="11"/>
  <c r="AW27" i="11"/>
  <c r="AW28" i="11"/>
  <c r="AW29" i="11"/>
  <c r="AW30" i="11"/>
  <c r="AW31" i="11"/>
  <c r="AW32" i="11"/>
  <c r="AW33" i="11"/>
  <c r="AW34" i="11"/>
  <c r="AW35" i="11"/>
  <c r="AW36" i="11"/>
  <c r="AW37" i="11"/>
  <c r="AW38" i="11"/>
  <c r="AW39" i="11"/>
  <c r="AW40" i="11"/>
  <c r="AW41" i="11"/>
  <c r="AW42" i="11"/>
  <c r="AW43" i="11"/>
  <c r="AW44" i="11"/>
  <c r="AW45" i="11"/>
  <c r="AW46" i="11"/>
  <c r="AW47" i="11"/>
  <c r="AW48" i="11"/>
  <c r="AW49" i="11"/>
  <c r="AW50" i="11"/>
  <c r="AW51" i="11"/>
  <c r="AW52" i="11"/>
  <c r="AW53" i="11"/>
  <c r="AW54" i="11"/>
  <c r="AW55" i="11"/>
  <c r="AW56" i="11"/>
  <c r="AW57" i="11"/>
  <c r="AW58" i="11"/>
  <c r="AW59" i="11"/>
  <c r="AW60" i="11"/>
  <c r="AW61" i="11"/>
  <c r="AW62" i="11"/>
  <c r="AW63" i="11"/>
  <c r="AW64" i="11"/>
  <c r="AW65" i="11"/>
  <c r="AW66" i="11"/>
  <c r="AW67" i="11"/>
  <c r="AW68" i="11"/>
  <c r="AW69" i="11"/>
  <c r="AW70" i="11"/>
  <c r="AW71" i="11"/>
  <c r="AW6" i="11"/>
  <c r="AH12" i="11"/>
  <c r="AH13" i="11"/>
  <c r="AH14" i="11"/>
  <c r="AH15" i="11"/>
  <c r="AH16" i="11"/>
  <c r="AH17" i="11"/>
  <c r="AH18" i="11"/>
  <c r="AH19" i="11"/>
  <c r="AH20" i="11"/>
  <c r="AH21" i="11"/>
  <c r="AH22" i="11"/>
  <c r="AH23" i="11"/>
  <c r="AH24" i="11"/>
  <c r="AH25" i="11"/>
  <c r="AH26" i="11"/>
  <c r="AH27" i="11"/>
  <c r="AH28" i="11"/>
  <c r="AH29" i="11"/>
  <c r="AH30" i="11"/>
  <c r="AH31" i="11"/>
  <c r="AH32" i="11"/>
  <c r="AH33" i="11"/>
  <c r="AH34" i="11"/>
  <c r="AH35" i="11"/>
  <c r="AH36" i="11"/>
  <c r="AH37" i="11"/>
  <c r="AH38" i="11"/>
  <c r="AH39" i="11"/>
  <c r="AH40" i="11"/>
  <c r="AH41" i="11"/>
  <c r="AH42" i="11"/>
  <c r="AH43" i="11"/>
  <c r="AH44" i="11"/>
  <c r="AH45" i="11"/>
  <c r="AH46" i="11"/>
  <c r="AH47" i="11"/>
  <c r="AH48" i="11"/>
  <c r="AH49" i="11"/>
  <c r="AH50" i="11"/>
  <c r="AH51" i="11"/>
  <c r="AH52" i="11"/>
  <c r="AH53" i="11"/>
  <c r="AH54" i="11"/>
  <c r="AH55" i="11"/>
  <c r="AH56" i="11"/>
  <c r="AH57" i="11"/>
  <c r="AH58" i="11"/>
  <c r="AH59" i="11"/>
  <c r="AH60" i="11"/>
  <c r="AH61" i="11"/>
  <c r="AH62" i="11"/>
  <c r="AH63" i="11"/>
  <c r="AH64" i="11"/>
  <c r="AH65" i="11"/>
  <c r="AH66" i="11"/>
  <c r="AH67" i="11"/>
  <c r="AH68" i="11"/>
  <c r="AH69" i="11"/>
  <c r="AH70" i="11"/>
  <c r="AH71" i="11"/>
  <c r="AB20" i="11"/>
  <c r="AB21" i="11"/>
  <c r="AB22" i="11"/>
  <c r="AB23" i="11"/>
  <c r="AB24" i="11"/>
  <c r="AB25" i="11"/>
  <c r="AB26" i="11"/>
  <c r="AB27" i="11"/>
  <c r="AB28" i="11"/>
  <c r="AB29" i="11"/>
  <c r="AB30" i="11"/>
  <c r="AB31" i="11"/>
  <c r="AB32" i="11"/>
  <c r="AB33" i="11"/>
  <c r="AB34" i="11"/>
  <c r="AB35" i="11"/>
  <c r="AB36" i="11"/>
  <c r="AB37" i="11"/>
  <c r="AB38" i="11"/>
  <c r="AB39"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BX7" i="11"/>
  <c r="BX8" i="11"/>
  <c r="BX9" i="11"/>
  <c r="BX10" i="11"/>
  <c r="BX11" i="11"/>
  <c r="BX12" i="11"/>
  <c r="BX13" i="11"/>
  <c r="BX14" i="11"/>
  <c r="BX15" i="11"/>
  <c r="BX16" i="11"/>
  <c r="BX17" i="11"/>
  <c r="BX18" i="11"/>
  <c r="BX19" i="11"/>
  <c r="BX20" i="11"/>
  <c r="BX21" i="11"/>
  <c r="BX22" i="11"/>
  <c r="BX23" i="11"/>
  <c r="BX24" i="11"/>
  <c r="BX25" i="11"/>
  <c r="BX26" i="11"/>
  <c r="BX27" i="11"/>
  <c r="BX28" i="11"/>
  <c r="BX29" i="11"/>
  <c r="BX30" i="11"/>
  <c r="BX31" i="11"/>
  <c r="BX32" i="11"/>
  <c r="BX33" i="11"/>
  <c r="BX34" i="11"/>
  <c r="BX35" i="11"/>
  <c r="BX36" i="11"/>
  <c r="BX37" i="11"/>
  <c r="BX38" i="11"/>
  <c r="BX39" i="11"/>
  <c r="BX40" i="11"/>
  <c r="BX41" i="11"/>
  <c r="BX42" i="11"/>
  <c r="BX43" i="11"/>
  <c r="BX44" i="11"/>
  <c r="BX45" i="11"/>
  <c r="BX46" i="11"/>
  <c r="BX47" i="11"/>
  <c r="BX48" i="11"/>
  <c r="BX49" i="11"/>
  <c r="BX50" i="11"/>
  <c r="BX51" i="11"/>
  <c r="BX52" i="11"/>
  <c r="BX53" i="11"/>
  <c r="BX54" i="11"/>
  <c r="BX55" i="11"/>
  <c r="BX56" i="11"/>
  <c r="BX57" i="11"/>
  <c r="BX58" i="11"/>
  <c r="BX59" i="11"/>
  <c r="BX60" i="11"/>
  <c r="BX61" i="11"/>
  <c r="BX62" i="11"/>
  <c r="BX63" i="11"/>
  <c r="BX64" i="11"/>
  <c r="BX65" i="11"/>
  <c r="BX66" i="11"/>
  <c r="BX67" i="11"/>
  <c r="BX68" i="11"/>
  <c r="BX69" i="11"/>
  <c r="BX70" i="11"/>
  <c r="BX71" i="11"/>
  <c r="BX6" i="11"/>
  <c r="BS7" i="11"/>
  <c r="L6" i="20" s="1"/>
  <c r="BS8" i="11"/>
  <c r="L7" i="20" s="1"/>
  <c r="BS9" i="11"/>
  <c r="L8" i="20" s="1"/>
  <c r="BS10" i="11"/>
  <c r="L9" i="20" s="1"/>
  <c r="BS11" i="11"/>
  <c r="L10" i="20" s="1"/>
  <c r="BS12" i="11"/>
  <c r="L11" i="20" s="1"/>
  <c r="BS13" i="11"/>
  <c r="L12" i="20" s="1"/>
  <c r="BS14" i="11"/>
  <c r="L13" i="20" s="1"/>
  <c r="BS15" i="11"/>
  <c r="L14" i="20" s="1"/>
  <c r="BS16" i="11"/>
  <c r="L15" i="20" s="1"/>
  <c r="BS17" i="11"/>
  <c r="L16" i="20" s="1"/>
  <c r="BS18" i="11"/>
  <c r="L17" i="20" s="1"/>
  <c r="BS19" i="11"/>
  <c r="L18" i="20" s="1"/>
  <c r="BS20" i="11"/>
  <c r="L19" i="20" s="1"/>
  <c r="BS21" i="11"/>
  <c r="L20" i="20" s="1"/>
  <c r="BS22" i="11"/>
  <c r="L21" i="20" s="1"/>
  <c r="BS23" i="11"/>
  <c r="L22" i="20" s="1"/>
  <c r="BS24" i="11"/>
  <c r="L23" i="20" s="1"/>
  <c r="BS25" i="11"/>
  <c r="L24" i="20" s="1"/>
  <c r="BS26" i="11"/>
  <c r="L25" i="20" s="1"/>
  <c r="BS27" i="11"/>
  <c r="L26" i="20" s="1"/>
  <c r="BS28" i="11"/>
  <c r="L27" i="20" s="1"/>
  <c r="BS29" i="11"/>
  <c r="L28" i="20" s="1"/>
  <c r="BS30" i="11"/>
  <c r="L29" i="20" s="1"/>
  <c r="BS31" i="11"/>
  <c r="L30" i="20" s="1"/>
  <c r="BS32" i="11"/>
  <c r="L31" i="20" s="1"/>
  <c r="BS33" i="11"/>
  <c r="L32" i="20" s="1"/>
  <c r="BS34" i="11"/>
  <c r="L33" i="20" s="1"/>
  <c r="BS35" i="11"/>
  <c r="L34" i="20" s="1"/>
  <c r="BS36" i="11"/>
  <c r="L35" i="20" s="1"/>
  <c r="BS37" i="11"/>
  <c r="L36" i="20" s="1"/>
  <c r="BS38" i="11"/>
  <c r="L37" i="20" s="1"/>
  <c r="BS39" i="11"/>
  <c r="L38" i="20" s="1"/>
  <c r="BS40" i="11"/>
  <c r="L39" i="20" s="1"/>
  <c r="BS41" i="11"/>
  <c r="L40" i="20" s="1"/>
  <c r="BS42" i="11"/>
  <c r="L41" i="20" s="1"/>
  <c r="BS43" i="11"/>
  <c r="L42" i="20" s="1"/>
  <c r="BS44" i="11"/>
  <c r="L43" i="20" s="1"/>
  <c r="BS45" i="11"/>
  <c r="L44" i="20" s="1"/>
  <c r="BS46" i="11"/>
  <c r="L45" i="20" s="1"/>
  <c r="BS47" i="11"/>
  <c r="L46" i="20" s="1"/>
  <c r="BS48" i="11"/>
  <c r="L47" i="20" s="1"/>
  <c r="BS49" i="11"/>
  <c r="L48" i="20" s="1"/>
  <c r="BS50" i="11"/>
  <c r="L49" i="20" s="1"/>
  <c r="BS51" i="11"/>
  <c r="L50" i="20" s="1"/>
  <c r="BS52" i="11"/>
  <c r="L51" i="20" s="1"/>
  <c r="BS53" i="11"/>
  <c r="L52" i="20" s="1"/>
  <c r="BS54" i="11"/>
  <c r="L53" i="20" s="1"/>
  <c r="BS55" i="11"/>
  <c r="L54" i="20" s="1"/>
  <c r="BS56" i="11"/>
  <c r="L55" i="20" s="1"/>
  <c r="BS57" i="11"/>
  <c r="L56" i="20" s="1"/>
  <c r="BS58" i="11"/>
  <c r="L57" i="20" s="1"/>
  <c r="BS59" i="11"/>
  <c r="L58" i="20" s="1"/>
  <c r="BS60" i="11"/>
  <c r="L59" i="20" s="1"/>
  <c r="BS61" i="11"/>
  <c r="L60" i="20" s="1"/>
  <c r="BS62" i="11"/>
  <c r="L61" i="20" s="1"/>
  <c r="BS63" i="11"/>
  <c r="L62" i="20" s="1"/>
  <c r="BS64" i="11"/>
  <c r="L63" i="20" s="1"/>
  <c r="BS65" i="11"/>
  <c r="L64" i="20" s="1"/>
  <c r="BS66" i="11"/>
  <c r="L65" i="20" s="1"/>
  <c r="BS67" i="11"/>
  <c r="L66" i="20" s="1"/>
  <c r="BS68" i="11"/>
  <c r="L67" i="20" s="1"/>
  <c r="BS69" i="11"/>
  <c r="L68" i="20" s="1"/>
  <c r="BS70" i="11"/>
  <c r="L69" i="20" s="1"/>
  <c r="BS71" i="11"/>
  <c r="L70" i="20" s="1"/>
  <c r="BS6" i="11"/>
  <c r="L5" i="20" s="1"/>
  <c r="BZ7" i="11"/>
  <c r="BZ8" i="11"/>
  <c r="BZ9" i="11"/>
  <c r="BZ10" i="11"/>
  <c r="BZ11" i="11"/>
  <c r="BZ12" i="11"/>
  <c r="BZ13" i="11"/>
  <c r="BZ14" i="11"/>
  <c r="BZ15" i="11"/>
  <c r="BZ16" i="11"/>
  <c r="BZ17" i="11"/>
  <c r="BZ18" i="11"/>
  <c r="BZ19" i="11"/>
  <c r="BZ20" i="11"/>
  <c r="BZ21" i="11"/>
  <c r="BZ22" i="11"/>
  <c r="BZ23" i="11"/>
  <c r="BZ24" i="11"/>
  <c r="BZ25" i="11"/>
  <c r="BZ26" i="11"/>
  <c r="BZ27" i="11"/>
  <c r="BZ28" i="11"/>
  <c r="BZ29" i="11"/>
  <c r="BZ30" i="11"/>
  <c r="BZ31" i="11"/>
  <c r="BZ32" i="11"/>
  <c r="BZ33" i="11"/>
  <c r="BZ34" i="11"/>
  <c r="BZ35" i="11"/>
  <c r="BZ36" i="11"/>
  <c r="BZ37" i="11"/>
  <c r="BZ38" i="11"/>
  <c r="BZ39" i="11"/>
  <c r="BZ40" i="11"/>
  <c r="BZ41" i="11"/>
  <c r="BZ42" i="11"/>
  <c r="BZ43" i="11"/>
  <c r="BZ44" i="11"/>
  <c r="BZ45" i="11"/>
  <c r="BZ46" i="11"/>
  <c r="BZ47" i="11"/>
  <c r="BZ48" i="11"/>
  <c r="BZ49" i="11"/>
  <c r="BZ50" i="11"/>
  <c r="BZ51" i="11"/>
  <c r="BZ52" i="11"/>
  <c r="BZ53" i="11"/>
  <c r="BZ54" i="11"/>
  <c r="BZ55" i="11"/>
  <c r="BZ56" i="11"/>
  <c r="BZ57" i="11"/>
  <c r="BZ58" i="11"/>
  <c r="BZ59" i="11"/>
  <c r="BZ60" i="11"/>
  <c r="BZ61" i="11"/>
  <c r="BZ62" i="11"/>
  <c r="BZ63" i="11"/>
  <c r="BZ64" i="11"/>
  <c r="BZ65" i="11"/>
  <c r="BZ66" i="11"/>
  <c r="BZ67" i="11"/>
  <c r="BZ68" i="11"/>
  <c r="BZ69" i="11"/>
  <c r="BZ70" i="11"/>
  <c r="BZ71" i="11"/>
  <c r="BZ72" i="11"/>
  <c r="BZ73" i="11"/>
  <c r="BZ74" i="11"/>
  <c r="BZ75" i="11"/>
  <c r="BZ76" i="11"/>
  <c r="BZ77" i="11"/>
  <c r="BZ6" i="11"/>
  <c r="BG7" i="11"/>
  <c r="BG8" i="11"/>
  <c r="BG9" i="11"/>
  <c r="BG10" i="11"/>
  <c r="BG11" i="11"/>
  <c r="BG12" i="11"/>
  <c r="BG13" i="11"/>
  <c r="BG14" i="11"/>
  <c r="BG15" i="11"/>
  <c r="BG16" i="11"/>
  <c r="BG17" i="11"/>
  <c r="BG18" i="11"/>
  <c r="BG19" i="11"/>
  <c r="BG20" i="11"/>
  <c r="BG21" i="11"/>
  <c r="BG22" i="11"/>
  <c r="BG23" i="11"/>
  <c r="BG24" i="11"/>
  <c r="BG25" i="11"/>
  <c r="BG26" i="11"/>
  <c r="BG27" i="11"/>
  <c r="BG28" i="11"/>
  <c r="BG29" i="11"/>
  <c r="BG30" i="11"/>
  <c r="BG31" i="11"/>
  <c r="BG32" i="11"/>
  <c r="BG33" i="11"/>
  <c r="BG34" i="11"/>
  <c r="BG35" i="11"/>
  <c r="BG36" i="11"/>
  <c r="BG37" i="11"/>
  <c r="BG38" i="11"/>
  <c r="BG39" i="11"/>
  <c r="BG40" i="11"/>
  <c r="BG41" i="11"/>
  <c r="BG42" i="11"/>
  <c r="BG43" i="11"/>
  <c r="BG44" i="11"/>
  <c r="BG45" i="11"/>
  <c r="BG46" i="11"/>
  <c r="BG47" i="11"/>
  <c r="BG48" i="11"/>
  <c r="BG49" i="11"/>
  <c r="BG50" i="11"/>
  <c r="BG51" i="11"/>
  <c r="BG52" i="11"/>
  <c r="BG53" i="11"/>
  <c r="BG54" i="11"/>
  <c r="BG55" i="11"/>
  <c r="BG56" i="11"/>
  <c r="BG57" i="11"/>
  <c r="BG58" i="11"/>
  <c r="BG59" i="11"/>
  <c r="BG60" i="11"/>
  <c r="BG61" i="11"/>
  <c r="BG62" i="11"/>
  <c r="BG63" i="11"/>
  <c r="BG64" i="11"/>
  <c r="BG65" i="11"/>
  <c r="BG66" i="11"/>
  <c r="BG67" i="11"/>
  <c r="BG68" i="11"/>
  <c r="BG69" i="11"/>
  <c r="BG70" i="11"/>
  <c r="BG71" i="11"/>
  <c r="BG6" i="11"/>
  <c r="BB7" i="11"/>
  <c r="BB8" i="11"/>
  <c r="BB9" i="11"/>
  <c r="BB10" i="11"/>
  <c r="BB11" i="11"/>
  <c r="BB12" i="11"/>
  <c r="BB13" i="11"/>
  <c r="BB14" i="11"/>
  <c r="BB15" i="11"/>
  <c r="BB16" i="11"/>
  <c r="BB17" i="11"/>
  <c r="BB18" i="11"/>
  <c r="BB19" i="11"/>
  <c r="BB20" i="11"/>
  <c r="BB21" i="11"/>
  <c r="BB22" i="11"/>
  <c r="BB23" i="11"/>
  <c r="BB24" i="11"/>
  <c r="BB25" i="11"/>
  <c r="BB26" i="11"/>
  <c r="BB27" i="11"/>
  <c r="BB28" i="11"/>
  <c r="BB29" i="11"/>
  <c r="BB30" i="11"/>
  <c r="BB31" i="11"/>
  <c r="BB32" i="11"/>
  <c r="BB33" i="11"/>
  <c r="BB34" i="11"/>
  <c r="BB35" i="11"/>
  <c r="BB36" i="11"/>
  <c r="BB37" i="11"/>
  <c r="BB38" i="11"/>
  <c r="BB39" i="11"/>
  <c r="BB40" i="11"/>
  <c r="BB41" i="11"/>
  <c r="BB42" i="11"/>
  <c r="BB43" i="11"/>
  <c r="BB44" i="11"/>
  <c r="BB45" i="11"/>
  <c r="BB46" i="11"/>
  <c r="BB47" i="11"/>
  <c r="BB48" i="11"/>
  <c r="BB49" i="11"/>
  <c r="BB50" i="11"/>
  <c r="BB51" i="11"/>
  <c r="BB52" i="11"/>
  <c r="BB53" i="11"/>
  <c r="BB54" i="11"/>
  <c r="BB55" i="11"/>
  <c r="BB56" i="11"/>
  <c r="BB57" i="11"/>
  <c r="BB58" i="11"/>
  <c r="BB59" i="11"/>
  <c r="BB60" i="11"/>
  <c r="BB61" i="11"/>
  <c r="BB62" i="11"/>
  <c r="BB63" i="11"/>
  <c r="BB64" i="11"/>
  <c r="BB65" i="11"/>
  <c r="BB66" i="11"/>
  <c r="BB67" i="11"/>
  <c r="BB68" i="11"/>
  <c r="BB69" i="11"/>
  <c r="BB70" i="11"/>
  <c r="BB71" i="11"/>
  <c r="BB72" i="11"/>
  <c r="BB6" i="11"/>
  <c r="AQ7" i="11"/>
  <c r="AQ8" i="11"/>
  <c r="AQ9" i="11"/>
  <c r="AQ10" i="11"/>
  <c r="AQ11" i="11"/>
  <c r="AQ12" i="11"/>
  <c r="AQ13" i="11"/>
  <c r="AQ14" i="11"/>
  <c r="AQ15" i="11"/>
  <c r="AQ16" i="11"/>
  <c r="AQ17" i="11"/>
  <c r="AQ18" i="11"/>
  <c r="AQ19" i="11"/>
  <c r="AQ20" i="11"/>
  <c r="AQ21" i="11"/>
  <c r="AQ22" i="11"/>
  <c r="AQ23" i="11"/>
  <c r="AQ24" i="11"/>
  <c r="AQ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72" i="11"/>
  <c r="AQ73" i="11"/>
  <c r="AQ74" i="11"/>
  <c r="AQ75" i="11"/>
  <c r="AQ6" i="11"/>
  <c r="AL7" i="11"/>
  <c r="AL8" i="11"/>
  <c r="AL9" i="11"/>
  <c r="AL10" i="11"/>
  <c r="AL11" i="11"/>
  <c r="AL12" i="11"/>
  <c r="AL13" i="11"/>
  <c r="AL14" i="11"/>
  <c r="AL15" i="11"/>
  <c r="AL16" i="11"/>
  <c r="AL17" i="11"/>
  <c r="AL18" i="11"/>
  <c r="AL19" i="11"/>
  <c r="AL20" i="11"/>
  <c r="AL21" i="11"/>
  <c r="AL22" i="11"/>
  <c r="AL23" i="11"/>
  <c r="AL24" i="11"/>
  <c r="AL25" i="11"/>
  <c r="AL26" i="11"/>
  <c r="AL27" i="11"/>
  <c r="AL28" i="11"/>
  <c r="AL29" i="11"/>
  <c r="AL30" i="11"/>
  <c r="AL31" i="11"/>
  <c r="AL32" i="11"/>
  <c r="AL33" i="11"/>
  <c r="AL34" i="11"/>
  <c r="AL35" i="11"/>
  <c r="AL36" i="11"/>
  <c r="AL37" i="11"/>
  <c r="AL38" i="11"/>
  <c r="AL39" i="11"/>
  <c r="AL40" i="11"/>
  <c r="AL41" i="11"/>
  <c r="AL42" i="11"/>
  <c r="AL43" i="11"/>
  <c r="AL44" i="11"/>
  <c r="AL45" i="11"/>
  <c r="AL46" i="11"/>
  <c r="AL47" i="11"/>
  <c r="AL48" i="11"/>
  <c r="AL49" i="11"/>
  <c r="AL50" i="11"/>
  <c r="AL51" i="11"/>
  <c r="AL52" i="11"/>
  <c r="AL53" i="11"/>
  <c r="AL54" i="11"/>
  <c r="AL55" i="11"/>
  <c r="AL56" i="11"/>
  <c r="AL57" i="11"/>
  <c r="AL58" i="11"/>
  <c r="AL59" i="11"/>
  <c r="AL60" i="11"/>
  <c r="AL61" i="11"/>
  <c r="AL62" i="11"/>
  <c r="AL63" i="11"/>
  <c r="AL64" i="11"/>
  <c r="AL65" i="11"/>
  <c r="AL66" i="11"/>
  <c r="AL67" i="11"/>
  <c r="AL68" i="11"/>
  <c r="AL69" i="11"/>
  <c r="AL70" i="11"/>
  <c r="AL71" i="11"/>
  <c r="AL6" i="11"/>
  <c r="AH7" i="11"/>
  <c r="AH8" i="11"/>
  <c r="AH9" i="11"/>
  <c r="AH10" i="11"/>
  <c r="AH11" i="11"/>
  <c r="AH6" i="11"/>
  <c r="AB7" i="11"/>
  <c r="AB8" i="11"/>
  <c r="AB9" i="11"/>
  <c r="AB10" i="11"/>
  <c r="AB11" i="11"/>
  <c r="AB12" i="11"/>
  <c r="AB13" i="11"/>
  <c r="AB14" i="11"/>
  <c r="AB15" i="11"/>
  <c r="AB16" i="11"/>
  <c r="AB17" i="11"/>
  <c r="AB18" i="11"/>
  <c r="AB19" i="11"/>
  <c r="AB6" i="11"/>
  <c r="X7" i="11" l="1"/>
  <c r="X8" i="11"/>
  <c r="X9" i="11"/>
  <c r="X10" i="11"/>
  <c r="X11" i="11"/>
  <c r="X12" i="11"/>
  <c r="X13" i="11"/>
  <c r="X14" i="11"/>
  <c r="X15" i="11"/>
  <c r="X16" i="11"/>
  <c r="X17" i="11"/>
  <c r="X18" i="11"/>
  <c r="X19" i="11"/>
  <c r="X6" i="11"/>
  <c r="X20" i="11"/>
  <c r="X21" i="11"/>
  <c r="X22" i="11"/>
  <c r="X23" i="11"/>
  <c r="X24" i="11"/>
  <c r="X25" i="11"/>
  <c r="X26" i="11"/>
  <c r="X27" i="11"/>
  <c r="X28" i="11"/>
  <c r="X29" i="11"/>
  <c r="X30" i="11"/>
  <c r="X31" i="11"/>
  <c r="X32" i="11"/>
  <c r="X33" i="11"/>
  <c r="X34" i="11"/>
  <c r="X35" i="11"/>
  <c r="X36" i="11"/>
  <c r="X37" i="11"/>
  <c r="X38" i="11"/>
  <c r="X39" i="11"/>
  <c r="X40" i="11"/>
  <c r="X41" i="11"/>
  <c r="X42" i="11"/>
  <c r="X43" i="11"/>
  <c r="X44" i="11"/>
  <c r="X45" i="11"/>
  <c r="X46" i="11"/>
  <c r="X47" i="11"/>
  <c r="X48" i="11"/>
  <c r="X49" i="11"/>
  <c r="X50" i="11"/>
  <c r="X51" i="11"/>
  <c r="X52" i="11"/>
  <c r="X53" i="11"/>
  <c r="X54" i="11"/>
  <c r="X55" i="11"/>
  <c r="X56" i="11"/>
  <c r="X57" i="11"/>
  <c r="X58" i="11"/>
  <c r="X59" i="11"/>
  <c r="X60" i="11"/>
  <c r="X61" i="11"/>
  <c r="X62" i="11"/>
  <c r="X63" i="11"/>
  <c r="X64" i="11"/>
  <c r="X65" i="11"/>
  <c r="X66" i="11"/>
  <c r="X67" i="11"/>
  <c r="X68" i="11"/>
  <c r="X69" i="11"/>
  <c r="X70" i="11"/>
  <c r="X71" i="11"/>
  <c r="X72" i="11"/>
  <c r="X73" i="11"/>
  <c r="T6" i="11"/>
  <c r="M7" i="11"/>
  <c r="M8" i="11"/>
  <c r="M9" i="11"/>
  <c r="M10" i="11"/>
  <c r="M11" i="11"/>
  <c r="M12" i="11"/>
  <c r="M6" i="11"/>
</calcChain>
</file>

<file path=xl/sharedStrings.xml><?xml version="1.0" encoding="utf-8"?>
<sst xmlns="http://schemas.openxmlformats.org/spreadsheetml/2006/main" count="770" uniqueCount="439">
  <si>
    <t xml:space="preserve">VIRTUAL ANALYSIS TICKET </t>
  </si>
  <si>
    <t>GENERAL INFO</t>
  </si>
  <si>
    <t>Ticket N.</t>
  </si>
  <si>
    <t>Country</t>
  </si>
  <si>
    <t>….</t>
  </si>
  <si>
    <t>Type of analysis</t>
  </si>
  <si>
    <t>Standard</t>
  </si>
  <si>
    <t>☐</t>
  </si>
  <si>
    <t>Virtual</t>
  </si>
  <si>
    <t>AFI</t>
  </si>
  <si>
    <t>AMN</t>
  </si>
  <si>
    <t>CFI</t>
  </si>
  <si>
    <t>Update OR analysis?</t>
  </si>
  <si>
    <t>Analysis</t>
  </si>
  <si>
    <t>Update</t>
  </si>
  <si>
    <t>Training dates</t>
  </si>
  <si>
    <t>…./…./….</t>
  </si>
  <si>
    <t>Tentative</t>
  </si>
  <si>
    <t>Confirmed</t>
  </si>
  <si>
    <t>Analysis dates</t>
  </si>
  <si>
    <t>The analysis/update is requested by (mark all those that apply):</t>
  </si>
  <si>
    <r>
      <t>1.</t>
    </r>
    <r>
      <rPr>
        <sz val="14"/>
        <color theme="1"/>
        <rFont val="Times New Roman"/>
        <family val="1"/>
      </rPr>
      <t xml:space="preserve">        </t>
    </r>
    <r>
      <rPr>
        <sz val="14"/>
        <color theme="1"/>
        <rFont val="Calibri"/>
        <family val="2"/>
        <scheme val="minor"/>
      </rPr>
      <t xml:space="preserve">Technical working group chair </t>
    </r>
  </si>
  <si>
    <r>
      <t>2.</t>
    </r>
    <r>
      <rPr>
        <sz val="14"/>
        <color theme="1"/>
        <rFont val="Times New Roman"/>
        <family val="1"/>
      </rPr>
      <t xml:space="preserve">        </t>
    </r>
    <r>
      <rPr>
        <sz val="14"/>
        <color theme="1"/>
        <rFont val="Calibri"/>
        <family val="2"/>
        <scheme val="minor"/>
      </rPr>
      <t>Government (directly)</t>
    </r>
  </si>
  <si>
    <r>
      <t>3.</t>
    </r>
    <r>
      <rPr>
        <sz val="14"/>
        <color theme="1"/>
        <rFont val="Times New Roman"/>
        <family val="1"/>
      </rPr>
      <t xml:space="preserve">        </t>
    </r>
    <r>
      <rPr>
        <sz val="14"/>
        <color theme="1"/>
        <rFont val="Calibri"/>
        <family val="2"/>
        <scheme val="minor"/>
      </rPr>
      <t>Humanitarian Country Team/Humanitarian coordinator</t>
    </r>
  </si>
  <si>
    <r>
      <t>4.</t>
    </r>
    <r>
      <rPr>
        <sz val="14"/>
        <color theme="1"/>
        <rFont val="Times New Roman"/>
        <family val="1"/>
      </rPr>
      <t xml:space="preserve">        </t>
    </r>
    <r>
      <rPr>
        <sz val="14"/>
        <color theme="1"/>
        <rFont val="Calibri"/>
        <family val="2"/>
        <scheme val="minor"/>
      </rPr>
      <t>Donors</t>
    </r>
  </si>
  <si>
    <r>
      <t>5.</t>
    </r>
    <r>
      <rPr>
        <sz val="14"/>
        <color theme="1"/>
        <rFont val="Times New Roman"/>
        <family val="1"/>
      </rPr>
      <t xml:space="preserve">        </t>
    </r>
    <r>
      <rPr>
        <sz val="14"/>
        <color theme="1"/>
        <rFont val="Calibri"/>
        <family val="2"/>
        <scheme val="minor"/>
      </rPr>
      <t>Steering Committee</t>
    </r>
  </si>
  <si>
    <r>
      <t>6.</t>
    </r>
    <r>
      <rPr>
        <sz val="14"/>
        <color theme="1"/>
        <rFont val="Times New Roman"/>
        <family val="1"/>
      </rPr>
      <t xml:space="preserve">        </t>
    </r>
    <r>
      <rPr>
        <sz val="14"/>
        <color theme="1"/>
        <rFont val="Calibri"/>
        <family val="2"/>
        <scheme val="minor"/>
      </rPr>
      <t>Global Support Unit</t>
    </r>
  </si>
  <si>
    <t>Geographical coverage</t>
  </si>
  <si>
    <t>Rural</t>
  </si>
  <si>
    <t># areas</t>
  </si>
  <si>
    <t>Country-level</t>
  </si>
  <si>
    <t>Urban</t>
  </si>
  <si>
    <t>Hotspots (specify)</t>
  </si>
  <si>
    <t>Both (rural/urban)</t>
  </si>
  <si>
    <r>
      <t>1.</t>
    </r>
    <r>
      <rPr>
        <sz val="14"/>
        <color theme="1"/>
        <rFont val="Times New Roman"/>
        <family val="1"/>
      </rPr>
      <t xml:space="preserve"> </t>
    </r>
    <r>
      <rPr>
        <sz val="14"/>
        <color theme="1"/>
        <rFont val="Calibri"/>
        <family val="2"/>
        <scheme val="minor"/>
      </rPr>
      <t>………………………………….</t>
    </r>
  </si>
  <si>
    <t>Camps (refugees)</t>
  </si>
  <si>
    <r>
      <t>2.</t>
    </r>
    <r>
      <rPr>
        <sz val="14"/>
        <color theme="1"/>
        <rFont val="Times New Roman"/>
        <family val="1"/>
      </rPr>
      <t xml:space="preserve"> </t>
    </r>
    <r>
      <rPr>
        <sz val="14"/>
        <color theme="1"/>
        <rFont val="Calibri"/>
        <family val="2"/>
        <scheme val="minor"/>
      </rPr>
      <t>………………………………....</t>
    </r>
  </si>
  <si>
    <t>Camps (IDPs/returnees)</t>
  </si>
  <si>
    <r>
      <t>3.</t>
    </r>
    <r>
      <rPr>
        <sz val="14"/>
        <color theme="1"/>
        <rFont val="Times New Roman"/>
        <family val="1"/>
      </rPr>
      <t xml:space="preserve"> </t>
    </r>
    <r>
      <rPr>
        <sz val="14"/>
        <color theme="1"/>
        <rFont val="Calibri"/>
        <family val="2"/>
        <scheme val="minor"/>
      </rPr>
      <t>………………………………….</t>
    </r>
  </si>
  <si>
    <t>Rationale of the analysis</t>
  </si>
  <si>
    <t>Objectives (please include dates of HNO, HRP release if known):</t>
  </si>
  <si>
    <t>Partners involved:</t>
  </si>
  <si>
    <t>…</t>
  </si>
  <si>
    <t>Actual/expected problems:</t>
  </si>
  <si>
    <t>..</t>
  </si>
  <si>
    <t>Validity period</t>
  </si>
  <si>
    <t>Current</t>
  </si>
  <si>
    <t>From …. to ….</t>
  </si>
  <si>
    <r>
      <t>1</t>
    </r>
    <r>
      <rPr>
        <b/>
        <vertAlign val="superscript"/>
        <sz val="14"/>
        <rFont val="Calibri"/>
        <family val="2"/>
        <scheme val="minor"/>
      </rPr>
      <t>st</t>
    </r>
    <r>
      <rPr>
        <b/>
        <sz val="14"/>
        <rFont val="Calibri"/>
        <family val="2"/>
        <scheme val="minor"/>
      </rPr>
      <t xml:space="preserve"> projection</t>
    </r>
  </si>
  <si>
    <t>season</t>
  </si>
  <si>
    <t>1st projection</t>
  </si>
  <si>
    <r>
      <t>2</t>
    </r>
    <r>
      <rPr>
        <vertAlign val="superscript"/>
        <sz val="14"/>
        <rFont val="Calibri"/>
        <family val="2"/>
        <scheme val="minor"/>
      </rPr>
      <t>nd</t>
    </r>
    <r>
      <rPr>
        <sz val="14"/>
        <rFont val="Calibri"/>
        <family val="2"/>
        <scheme val="minor"/>
      </rPr>
      <t xml:space="preserve"> projection</t>
    </r>
  </si>
  <si>
    <t>Season</t>
  </si>
  <si>
    <t>harvest/lean</t>
  </si>
  <si>
    <t>Data available</t>
  </si>
  <si>
    <t>Sources</t>
  </si>
  <si>
    <t>Household-level</t>
  </si>
  <si>
    <t>Key informants</t>
  </si>
  <si>
    <t>FGDs</t>
  </si>
  <si>
    <t>CATI</t>
  </si>
  <si>
    <t>Other</t>
  </si>
  <si>
    <r>
      <t>1.</t>
    </r>
    <r>
      <rPr>
        <sz val="14"/>
        <color theme="1"/>
        <rFont val="Times New Roman"/>
        <family val="1"/>
      </rPr>
      <t xml:space="preserve">      </t>
    </r>
    <r>
      <rPr>
        <sz val="14"/>
        <color theme="1"/>
        <rFont val="Calibri"/>
        <family val="2"/>
        <scheme val="minor"/>
      </rPr>
      <t>….………………..…….</t>
    </r>
  </si>
  <si>
    <r>
      <t>2.</t>
    </r>
    <r>
      <rPr>
        <sz val="14"/>
        <color theme="1"/>
        <rFont val="Times New Roman"/>
        <family val="1"/>
      </rPr>
      <t xml:space="preserve">      </t>
    </r>
    <r>
      <rPr>
        <sz val="14"/>
        <color theme="1"/>
        <rFont val="Calibri"/>
        <family val="2"/>
        <scheme val="minor"/>
      </rPr>
      <t>………………………….</t>
    </r>
  </si>
  <si>
    <r>
      <t>3.</t>
    </r>
    <r>
      <rPr>
        <sz val="14"/>
        <color theme="1"/>
        <rFont val="Times New Roman"/>
        <family val="1"/>
      </rPr>
      <t xml:space="preserve">      </t>
    </r>
    <r>
      <rPr>
        <sz val="14"/>
        <color theme="1"/>
        <rFont val="Calibri"/>
        <family val="2"/>
        <scheme val="minor"/>
      </rPr>
      <t>………………..………..</t>
    </r>
  </si>
  <si>
    <r>
      <t>4.</t>
    </r>
    <r>
      <rPr>
        <sz val="14"/>
        <color theme="1"/>
        <rFont val="Times New Roman"/>
        <family val="1"/>
      </rPr>
      <t xml:space="preserve">      </t>
    </r>
    <r>
      <rPr>
        <sz val="14"/>
        <color theme="1"/>
        <rFont val="Calibri"/>
        <family val="2"/>
        <scheme val="minor"/>
      </rPr>
      <t>…………………..…..…</t>
    </r>
  </si>
  <si>
    <t>Budget</t>
  </si>
  <si>
    <t>Submitted</t>
  </si>
  <si>
    <r>
      <t>Not</t>
    </r>
    <r>
      <rPr>
        <sz val="14"/>
        <color theme="1"/>
        <rFont val="Calibri"/>
        <family val="2"/>
        <scheme val="minor"/>
      </rPr>
      <t xml:space="preserve"> </t>
    </r>
    <r>
      <rPr>
        <i/>
        <sz val="14"/>
        <color theme="1"/>
        <rFont val="Calibri"/>
        <family val="2"/>
        <scheme val="minor"/>
      </rPr>
      <t>submitted</t>
    </r>
  </si>
  <si>
    <t>.….,….. US$</t>
  </si>
  <si>
    <t>GSU SUPPORT</t>
  </si>
  <si>
    <t>Assigned facilitators from the region</t>
  </si>
  <si>
    <t>NO</t>
  </si>
  <si>
    <t>YES</t>
  </si>
  <si>
    <t>Name(s) …………………………………..……..</t>
  </si>
  <si>
    <t>Requested additional external support from global team</t>
  </si>
  <si>
    <t>SSAFE training needed ? Y /N</t>
  </si>
  <si>
    <t>Communications</t>
  </si>
  <si>
    <t>Ideal date of release</t>
  </si>
  <si>
    <t>…..…/…..…/…..….</t>
  </si>
  <si>
    <t>Dissemination materials (add links)</t>
  </si>
  <si>
    <t xml:space="preserve">Brief: </t>
  </si>
  <si>
    <t>Snapshot:</t>
  </si>
  <si>
    <t>Other (specify):</t>
  </si>
  <si>
    <t>Closure</t>
  </si>
  <si>
    <t>Date of release (in-country)</t>
  </si>
  <si>
    <t>….…/….…/….…</t>
  </si>
  <si>
    <t>Ticket closed (sent to CST leader, QA team leader)</t>
  </si>
  <si>
    <t>Country Name : xxxxxx</t>
  </si>
  <si>
    <t xml:space="preserve">Data Mapping Matrix for IPC : In this section please let all the available indicators under the appropriate element. </t>
  </si>
  <si>
    <t xml:space="preserve">Outcome Elements </t>
  </si>
  <si>
    <t>Food Conumptions</t>
  </si>
  <si>
    <t>Direct Indicators</t>
  </si>
  <si>
    <t>LOWEST REPORTING ADMIN. UNIT                            (0, 1, 2 or 3)*</t>
  </si>
  <si>
    <t>SOURCE (AUTHOR/ ORGANIZATION'S NAME)</t>
  </si>
  <si>
    <t xml:space="preserve">Months of Data Collection </t>
  </si>
  <si>
    <t xml:space="preserve">Data collection corresponds to which season ( lean season, pre lean seaon, post harvest) </t>
  </si>
  <si>
    <t xml:space="preserve">Indirect indicators </t>
  </si>
  <si>
    <t>Livelihood Coping</t>
  </si>
  <si>
    <t>Nutrition</t>
  </si>
  <si>
    <t>-</t>
  </si>
  <si>
    <t xml:space="preserve">Mortality </t>
  </si>
  <si>
    <t xml:space="preserve">Contributing Factors </t>
  </si>
  <si>
    <t xml:space="preserve">Hazards and Vulnerability </t>
  </si>
  <si>
    <t xml:space="preserve">Availability </t>
  </si>
  <si>
    <t>Acces</t>
  </si>
  <si>
    <t>Utilisation</t>
  </si>
  <si>
    <t>Stability</t>
  </si>
  <si>
    <t>Role</t>
  </si>
  <si>
    <t>Name</t>
  </si>
  <si>
    <t xml:space="preserve">Agency </t>
  </si>
  <si>
    <t>Expertise</t>
  </si>
  <si>
    <t>Number of analyses attended</t>
  </si>
  <si>
    <t>Certification level</t>
  </si>
  <si>
    <t>Areas of attribution (35)</t>
  </si>
  <si>
    <t>Skype</t>
  </si>
  <si>
    <t>Email</t>
  </si>
  <si>
    <t xml:space="preserve">Phone number (with country code) </t>
  </si>
  <si>
    <t xml:space="preserve">ISS Login </t>
  </si>
  <si>
    <t>ISS password</t>
  </si>
  <si>
    <t>ISS  role</t>
  </si>
  <si>
    <t>1.Analysis Lead</t>
  </si>
  <si>
    <t>Haiti</t>
  </si>
  <si>
    <t>GSU</t>
  </si>
  <si>
    <t>IPC</t>
  </si>
  <si>
    <t xml:space="preserve">IPC Level 3 </t>
  </si>
  <si>
    <t>Country Level</t>
  </si>
  <si>
    <t>2.Analysis Co-Lead</t>
  </si>
  <si>
    <t>Manuel</t>
  </si>
  <si>
    <t>3.Analysis Co-Lead (QA)</t>
  </si>
  <si>
    <t>Ryan</t>
  </si>
  <si>
    <t>IPC Level 3 applicant</t>
  </si>
  <si>
    <t>4.Analysis Co-Facilitator</t>
  </si>
  <si>
    <t>Jean carrel</t>
  </si>
  <si>
    <t>Livelihood</t>
  </si>
  <si>
    <t>Province of xxx, areas of 1,2,3; Province yyy, area 4,5,6</t>
  </si>
  <si>
    <t xml:space="preserve">5.CORE Analyst </t>
  </si>
  <si>
    <t>6.CORE Analyst</t>
  </si>
  <si>
    <t>Context Focal Province xxx</t>
  </si>
  <si>
    <t>Context Focal Province yyy</t>
  </si>
  <si>
    <t>7.Analysis Co-Facilitator</t>
  </si>
  <si>
    <t>Fabien</t>
  </si>
  <si>
    <t>8.CORE Analyst</t>
  </si>
  <si>
    <t>9.CORE Analyst</t>
  </si>
  <si>
    <t>10.Analysis Co-Facilitator</t>
  </si>
  <si>
    <t xml:space="preserve">Kaija </t>
  </si>
  <si>
    <t>IPC Level 2</t>
  </si>
  <si>
    <t>11.CORE Analyst</t>
  </si>
  <si>
    <t>12.CORE Analyst</t>
  </si>
  <si>
    <t>13.Analysis Co-Facilitator</t>
  </si>
  <si>
    <t>XX/CCLE</t>
  </si>
  <si>
    <t>14.CORE Analyst</t>
  </si>
  <si>
    <t>15.CORE Analyst</t>
  </si>
  <si>
    <t>14.Analysis Co-Facilitator</t>
  </si>
  <si>
    <t>16.CORE Analyst</t>
  </si>
  <si>
    <t>17.Analysis Co-Facilitator</t>
  </si>
  <si>
    <r>
      <t>·</t>
    </r>
    <r>
      <rPr>
        <sz val="7"/>
        <color theme="1"/>
        <rFont val="Times New Roman"/>
        <family val="1"/>
      </rPr>
      <t xml:space="preserve">   </t>
    </r>
    <r>
      <rPr>
        <sz val="8"/>
        <color theme="1"/>
        <rFont val="Calibri"/>
        <family val="2"/>
        <scheme val="minor"/>
      </rPr>
      <t xml:space="preserve">Province of xxx, areas of 1,2,3; </t>
    </r>
  </si>
  <si>
    <t>18.CORE Analyst</t>
  </si>
  <si>
    <t>19.CORE Analyst</t>
  </si>
  <si>
    <t>Other usual members of the Analysis Team that might be interested in taking part to the final Plenary</t>
  </si>
  <si>
    <t>Analysis Team member</t>
  </si>
  <si>
    <t>Nutrition Cluster Coordinator</t>
  </si>
  <si>
    <t>OCHA IMO</t>
  </si>
  <si>
    <t>etc…</t>
  </si>
  <si>
    <t>Beneficiaries in the data collection period.</t>
  </si>
  <si>
    <t>Beneficiaries in the current period.</t>
  </si>
  <si>
    <t>Beneficiaries in the projection period.</t>
  </si>
  <si>
    <t xml:space="preserve">Area of Analysis </t>
  </si>
  <si>
    <t>Beneficiaries Assisted Month 1</t>
  </si>
  <si>
    <t>Beneficiaries Assisted Month 2</t>
  </si>
  <si>
    <t>Beneficiaries Assisted Month 3</t>
  </si>
  <si>
    <t xml:space="preserve">Average Beneficiaries/month period of data collection </t>
  </si>
  <si>
    <t>Average Beneficiaries/month in current period</t>
  </si>
  <si>
    <t>Average Beneficiaries/month in projection period</t>
  </si>
  <si>
    <t>Area name</t>
  </si>
  <si>
    <t>Analyzed population in the area (individuals)</t>
  </si>
  <si>
    <t xml:space="preserve">Other interventions not reducing food gaps </t>
  </si>
  <si>
    <t># of beneficiaries (Households)</t>
  </si>
  <si>
    <t>Target population (dropdown)</t>
  </si>
  <si>
    <t>% of population analyzed</t>
  </si>
  <si>
    <t>% Kcal received from HFA</t>
  </si>
  <si>
    <t xml:space="preserve">BAG? </t>
  </si>
  <si>
    <t>XXX</t>
  </si>
  <si>
    <t xml:space="preserve">Example: PNSP Ethiopia to 33% bnf for 3 months </t>
  </si>
  <si>
    <t>Example: 10,000</t>
  </si>
  <si>
    <t>Rural only</t>
  </si>
  <si>
    <t>Considerations for HFA</t>
  </si>
  <si>
    <r>
      <rPr>
        <b/>
        <sz val="11"/>
        <color theme="1"/>
        <rFont val="Calibri"/>
        <family val="2"/>
        <scheme val="minor"/>
      </rPr>
      <t>*Definition of Humanitarian Food Assistance:</t>
    </r>
    <r>
      <rPr>
        <sz val="11"/>
        <color theme="1"/>
        <rFont val="Calibri"/>
        <family val="2"/>
        <scheme val="minor"/>
      </rPr>
      <t xml:space="preserve"> includes direct resource transfers in response to acute events that aim to reduce food gaps, and protect and save lives and livelihoods. Only transfers that have an </t>
    </r>
    <r>
      <rPr>
        <b/>
        <sz val="11"/>
        <color theme="1"/>
        <rFont val="Calibri"/>
        <family val="2"/>
        <scheme val="minor"/>
      </rPr>
      <t>immediate positive effect on access to food are to be considered</t>
    </r>
    <r>
      <rPr>
        <sz val="11"/>
        <color theme="1"/>
        <rFont val="Calibri"/>
        <family val="2"/>
        <scheme val="minor"/>
      </rPr>
      <t>. Humanitarian food assistance may include different modalities, such as transfers of food, cash, livestock and other productive tools if they immediately improve households’ access to food during the analysis period.</t>
    </r>
    <r>
      <rPr>
        <b/>
        <sz val="11"/>
        <color theme="1"/>
        <rFont val="Calibri"/>
        <family val="2"/>
        <scheme val="minor"/>
      </rPr>
      <t xml:space="preserve"> Inter-annual assistance in the form of safety nets, grants, insurances or another mode that is predictable and part of normal livelihoods should not be included</t>
    </r>
    <r>
      <rPr>
        <sz val="11"/>
        <color theme="1"/>
        <rFont val="Calibri"/>
        <family val="2"/>
        <scheme val="minor"/>
      </rPr>
      <t>. Nevertheless, ad-hoc increases of inter-annual assistance that are a response to an acute crisis must be considered.</t>
    </r>
  </si>
  <si>
    <r>
      <rPr>
        <b/>
        <sz val="11"/>
        <color theme="1"/>
        <rFont val="Calibri"/>
        <family val="2"/>
        <scheme val="minor"/>
      </rPr>
      <t>**HFA For projections:</t>
    </r>
    <r>
      <rPr>
        <sz val="11"/>
        <color theme="1"/>
        <rFont val="Calibri"/>
        <family val="2"/>
        <scheme val="minor"/>
      </rPr>
      <t xml:space="preserve"> only humanitarian food assistance that</t>
    </r>
    <r>
      <rPr>
        <b/>
        <sz val="11"/>
        <color theme="1"/>
        <rFont val="Calibri"/>
        <family val="2"/>
        <scheme val="minor"/>
      </rPr>
      <t xml:space="preserve"> has been planned and is either already funded or likely to be funded and is likely to be delivered should be considered</t>
    </r>
    <r>
      <rPr>
        <sz val="11"/>
        <color theme="1"/>
        <rFont val="Calibri"/>
        <family val="2"/>
        <scheme val="minor"/>
      </rPr>
      <t>. Analysts should review plans from implementing partners and assess if there are constraints to delivery of assistance, such as lack of humanitarian access and conflict which could prevent delivery of planned assistance.</t>
    </r>
    <r>
      <rPr>
        <b/>
        <sz val="11"/>
        <color theme="1"/>
        <rFont val="Calibri"/>
        <family val="2"/>
        <scheme val="minor"/>
      </rPr>
      <t xml:space="preserve"> Newly appealed for assistance is not included in the projected classification.</t>
    </r>
  </si>
  <si>
    <t xml:space="preserve">***For Kcal calculations, can work with the Food Security Cluster, to estimate ration sizes delivered at household level ( either in kind, or through cash and voucher)  please see next tab to see possible calculation methods. Depending on how data is available in country. </t>
  </si>
  <si>
    <r>
      <t xml:space="preserve">****Identification of areas with significant HFA should follow two rules based 
</t>
    </r>
    <r>
      <rPr>
        <sz val="11"/>
        <color theme="1"/>
        <rFont val="Calibri"/>
        <family val="2"/>
      </rPr>
      <t>●</t>
    </r>
    <r>
      <rPr>
        <sz val="11"/>
        <color theme="1"/>
        <rFont val="Calibri"/>
        <family val="2"/>
        <scheme val="minor"/>
      </rPr>
      <t>Areas where at least 25 percent of households met at least 25 percent of their caloric needs through
humanitarian food assistance.
●Areas where at least 25 percent of households met at least 50 percent of their caloric needs through
humanitarian food assistance.</t>
    </r>
  </si>
  <si>
    <t xml:space="preserve">: In the province of </t>
  </si>
  <si>
    <t xml:space="preserve">Emergency Coping </t>
  </si>
  <si>
    <t xml:space="preserve">Crisis Coping Strategies </t>
  </si>
  <si>
    <t xml:space="preserve">Number of Meals </t>
  </si>
  <si>
    <t>HH Food Stocks</t>
  </si>
  <si>
    <t>Displacement</t>
  </si>
  <si>
    <t xml:space="preserve">Reason for Displacement </t>
  </si>
  <si>
    <t xml:space="preserve">Change in Monthly Income </t>
  </si>
  <si>
    <t>Expenditure on Food</t>
  </si>
  <si>
    <t>Sources of Cereals consumed</t>
  </si>
  <si>
    <t xml:space="preserve">Agriculture </t>
  </si>
  <si>
    <t xml:space="preserve">Reason for not Cultivating </t>
  </si>
  <si>
    <t>HH shocks</t>
  </si>
  <si>
    <t>Access to improved Sources of Water</t>
  </si>
  <si>
    <t>Water treatment</t>
  </si>
  <si>
    <t>Distance to water source</t>
  </si>
  <si>
    <t>Region</t>
  </si>
  <si>
    <t>District/Province/</t>
  </si>
  <si>
    <t>in the last 30 days (because of a lack of food) the % of HH that begged is</t>
  </si>
  <si>
    <t xml:space="preserve">%, the proportion that sold last female animal is </t>
  </si>
  <si>
    <t xml:space="preserve">%, and the percentage of HH that engaged in illegal income earning activities such as theft and prostitution was </t>
  </si>
  <si>
    <t xml:space="preserve"> the percentage of HH eating 0 meal per day is of </t>
  </si>
  <si>
    <t xml:space="preserve">%, the percentage of HH eating 1 meal per day is of </t>
  </si>
  <si>
    <t xml:space="preserve">%, the percentage of HH eating 2 meals per day is of  </t>
  </si>
  <si>
    <t xml:space="preserve">%, the percentage of HH eating 3 meals per day is of </t>
  </si>
  <si>
    <t>the percentage of HH with less than 1 months of stocks is %</t>
  </si>
  <si>
    <t xml:space="preserve">%, the percentage of HH with less than 2-3 months of stocks is </t>
  </si>
  <si>
    <t>%, the percentage of HH with less than 4-5 months of stocks is %</t>
  </si>
  <si>
    <t>%, the percentage of HH with less than more than 6 months of  food stocks is %</t>
  </si>
  <si>
    <t xml:space="preserve">is intercommuncal conflict for % </t>
  </si>
  <si>
    <t xml:space="preserve">is armed confluct for % </t>
  </si>
  <si>
    <t xml:space="preserve">is natural disaster for </t>
  </si>
  <si>
    <t>is search for services such as  (health, education, etc.)</t>
  </si>
  <si>
    <t xml:space="preserve">Monthly income compared to the same period last year has increased for </t>
  </si>
  <si>
    <t xml:space="preserve">%, remained the same for </t>
  </si>
  <si>
    <t xml:space="preserve">and decreased for </t>
  </si>
  <si>
    <t xml:space="preserve">Is less than 65% for % </t>
  </si>
  <si>
    <t>Is between 65-75</t>
  </si>
  <si>
    <t>Is greater than 75% for</t>
  </si>
  <si>
    <t xml:space="preserve">was market for </t>
  </si>
  <si>
    <t>%, was own production for</t>
  </si>
  <si>
    <t xml:space="preserve">%, was HFA for </t>
  </si>
  <si>
    <t>%, was gifts for</t>
  </si>
  <si>
    <t xml:space="preserve">%planted in the last agricultural season </t>
  </si>
  <si>
    <t xml:space="preserve">The percentage of HH that experienced a shock in the last month is </t>
  </si>
  <si>
    <t xml:space="preserve">the percentage of HH with access to improved water sources ( including boreholes, piped water, covered wells) is </t>
  </si>
  <si>
    <t xml:space="preserve">the percentage of HH treating water is </t>
  </si>
  <si>
    <t xml:space="preserve">the percentage of hh with imrpoved water on premises is </t>
  </si>
  <si>
    <t xml:space="preserve">%, the percentage of HH who have to travel less than 30 minutes to access improved water is </t>
  </si>
  <si>
    <t xml:space="preserve">%, the percentage of HH that have to travel more than 30 minutes to access improved water is </t>
  </si>
  <si>
    <t>% of HH that begged in the last 30 days</t>
  </si>
  <si>
    <t xml:space="preserve">% of HH that begged in the sold last female animal in the last 30 days </t>
  </si>
  <si>
    <t>% of HH that Engaged in illegal income activities (theft, prostitution)</t>
  </si>
  <si>
    <t xml:space="preserve">0 meals </t>
  </si>
  <si>
    <t>1 meal</t>
  </si>
  <si>
    <t>2 meals</t>
  </si>
  <si>
    <t xml:space="preserve">3+ meals </t>
  </si>
  <si>
    <t>0-1 Months</t>
  </si>
  <si>
    <t>2-3 months</t>
  </si>
  <si>
    <t>4-5 months</t>
  </si>
  <si>
    <t>More than 6 months</t>
  </si>
  <si>
    <t>% of HHs displaced</t>
  </si>
  <si>
    <t xml:space="preserve">Intercommuncal Conflict </t>
  </si>
  <si>
    <t xml:space="preserve">Armed Conflict </t>
  </si>
  <si>
    <t xml:space="preserve">Natural Disaster </t>
  </si>
  <si>
    <t>SEARCH FOR SERVICES (health, education, etc.)</t>
  </si>
  <si>
    <t xml:space="preserve"> </t>
  </si>
  <si>
    <t>less than 65%</t>
  </si>
  <si>
    <t>65-75%</t>
  </si>
  <si>
    <t>Greater than 75%</t>
  </si>
  <si>
    <t>&amp;</t>
  </si>
  <si>
    <t>Markets</t>
  </si>
  <si>
    <t xml:space="preserve">Own production </t>
  </si>
  <si>
    <t>HFA</t>
  </si>
  <si>
    <t xml:space="preserve">Gifts </t>
  </si>
  <si>
    <t>% of HH cultivated</t>
  </si>
  <si>
    <t>% of HH experieinced Shocks</t>
  </si>
  <si>
    <t xml:space="preserve">% with access to improved sources of water </t>
  </si>
  <si>
    <t xml:space="preserve">% of HH treating water </t>
  </si>
  <si>
    <t xml:space="preserve">Improved Source on Location </t>
  </si>
  <si>
    <t xml:space="preserve">Water source &lt;30 minutes
</t>
  </si>
  <si>
    <t xml:space="preserve">Water source &gt;30 minutes
</t>
  </si>
  <si>
    <t xml:space="preserve">Here please enter the details of the main surveys that are used fpr the principle outcome indicators for each area. Where multiple sources of data are used for the  same area enter all of them. Please see examples below. </t>
  </si>
  <si>
    <t>DATA AVAILABLE</t>
  </si>
  <si>
    <t>SOUNDNESS OF METHOD (M)</t>
  </si>
  <si>
    <t xml:space="preserve">TIME RELEVANCE (T) </t>
  </si>
  <si>
    <t xml:space="preserve">Reliability Score </t>
  </si>
  <si>
    <t xml:space="preserve">Area </t>
  </si>
  <si>
    <t xml:space="preserve">Source </t>
  </si>
  <si>
    <t>Evidence provided by the source</t>
  </si>
  <si>
    <t>Rural Households sampled</t>
  </si>
  <si>
    <t>Urban Households sampled</t>
  </si>
  <si>
    <t xml:space="preserve">Displaced Households Sampled </t>
  </si>
  <si>
    <t>no area evidence but exploiting evidence from similar nearby area</t>
  </si>
  <si>
    <t xml:space="preserve">Total households sampeld </t>
  </si>
  <si>
    <t xml:space="preserve">Total clusters Sampled </t>
  </si>
  <si>
    <t xml:space="preserve">Evidence reflecting current conditions = Month/year of Data Collection </t>
  </si>
  <si>
    <t xml:space="preserve">Evidence Inferred from historical evidence </t>
  </si>
  <si>
    <t xml:space="preserve">Time Reliability </t>
  </si>
  <si>
    <t xml:space="preserve">(R0, R1-,R1+, R2) </t>
  </si>
  <si>
    <t>Does this area meet the criteria for hard to reach areas</t>
  </si>
  <si>
    <t>Area A</t>
  </si>
  <si>
    <t>SMART</t>
  </si>
  <si>
    <t>WHZ,U5DR,CDR</t>
  </si>
  <si>
    <t>na</t>
  </si>
  <si>
    <t>N</t>
  </si>
  <si>
    <t>M2</t>
  </si>
  <si>
    <t>T1</t>
  </si>
  <si>
    <t>R2</t>
  </si>
  <si>
    <t>no</t>
  </si>
  <si>
    <t>SFSA</t>
  </si>
  <si>
    <t>FCS, RCSI</t>
  </si>
  <si>
    <t>M1</t>
  </si>
  <si>
    <t>T2</t>
  </si>
  <si>
    <t>R1+</t>
  </si>
  <si>
    <t>Area B</t>
  </si>
  <si>
    <t>YES, AREA D</t>
  </si>
  <si>
    <t>Area C</t>
  </si>
  <si>
    <t>Area D</t>
  </si>
  <si>
    <t>Area E</t>
  </si>
  <si>
    <t>EFSA</t>
  </si>
  <si>
    <t>FCS, HDDS, HHA</t>
  </si>
  <si>
    <t>R1-</t>
  </si>
  <si>
    <t>In this section you will find prepared statements that can be copy pasted into step 3 of ISS</t>
  </si>
  <si>
    <t xml:space="preserve">Food Consumption </t>
  </si>
  <si>
    <t xml:space="preserve">Livelihood Coping </t>
  </si>
  <si>
    <t>Contributing Factors</t>
  </si>
  <si>
    <t xml:space="preserve">WASH </t>
  </si>
  <si>
    <t>Area Name</t>
  </si>
  <si>
    <t>FCS</t>
  </si>
  <si>
    <t>HHS</t>
  </si>
  <si>
    <t>HDDS</t>
  </si>
  <si>
    <t xml:space="preserve">Rcsi </t>
  </si>
  <si>
    <t>Number of Meals</t>
  </si>
  <si>
    <t xml:space="preserve">LCSI </t>
  </si>
  <si>
    <t>Emergency coping</t>
  </si>
  <si>
    <t xml:space="preserve">HH Food Stocks </t>
  </si>
  <si>
    <t xml:space="preserve">% Planted </t>
  </si>
  <si>
    <t>Sources of cereals consumed</t>
  </si>
  <si>
    <t xml:space="preserve">Expenditure on Food </t>
  </si>
  <si>
    <t xml:space="preserve">Reason for displacement </t>
  </si>
  <si>
    <t xml:space="preserve">% of HH that experienced Shocks </t>
  </si>
  <si>
    <t xml:space="preserve">Households with access to improved water </t>
  </si>
  <si>
    <t xml:space="preserve">Treating water </t>
  </si>
  <si>
    <t>Distanct to water</t>
  </si>
  <si>
    <t>Notes</t>
  </si>
  <si>
    <t>Typical calories in a HFA food basket</t>
  </si>
  <si>
    <t xml:space="preserve">Converting Total Aid delivered into total calories delivered/ total calorie needs of the targets populations  </t>
  </si>
  <si>
    <t>Type of food</t>
  </si>
  <si>
    <t xml:space="preserve">Kcals/100g </t>
  </si>
  <si>
    <t>Source of information / data</t>
  </si>
  <si>
    <t>Cereal</t>
  </si>
  <si>
    <t>http://www.fao.org/3/X6877E/X6877E05.htm#ch5.1</t>
  </si>
  <si>
    <t xml:space="preserve">You may refer to the specific food composition table for your country/Region. These example values are from the Food Composition Tables for Africa. </t>
  </si>
  <si>
    <t xml:space="preserve">Average Metric Tons month </t>
  </si>
  <si>
    <t>Kcal= MT*kcal/kg*1000</t>
  </si>
  <si>
    <t>Average Total Kcals delivered every month for the current period (cereal kcal+pulses kcal+ oil kcal)</t>
  </si>
  <si>
    <t xml:space="preserve">Total Kcal per person per day( TotalKcal/30 / number of beneficiaries) </t>
  </si>
  <si>
    <t>Pulses (beans, dry)</t>
  </si>
  <si>
    <t>http://www.fao.org/3/X6877E/X6877E07.htm#ch5.3</t>
  </si>
  <si>
    <t xml:space="preserve">Area Population </t>
  </si>
  <si>
    <t>Average Beneficiaries over the coverage period</t>
  </si>
  <si>
    <t xml:space="preserve">Cereal </t>
  </si>
  <si>
    <t xml:space="preserve">Pulses </t>
  </si>
  <si>
    <t>Oil</t>
  </si>
  <si>
    <t>Cereals</t>
  </si>
  <si>
    <t>Pulses</t>
  </si>
  <si>
    <t>Oils</t>
  </si>
  <si>
    <t>% of Kcal needs met by HFA ( Kcal per person per day)/2100)</t>
  </si>
  <si>
    <t>http://www.fao.org/3/X6877E/X6877E18.htm#ch5.12</t>
  </si>
  <si>
    <t xml:space="preserve">High Energy Biscuits </t>
  </si>
  <si>
    <t xml:space="preserve">Each packet is typicall 400grams </t>
  </si>
  <si>
    <t>The above valules are taken from the food composition tables for Africa. Kcal values for other food items can be food at the link</t>
  </si>
  <si>
    <t>http://www.fao.org/3/X6877E/X6877E00.htm#TOC</t>
  </si>
  <si>
    <t>Enter value</t>
  </si>
  <si>
    <t>Standard Ration Size is known or data from different sources is given and one can calcualte the average calories</t>
  </si>
  <si>
    <t xml:space="preserve">Ration per person/Month is known </t>
  </si>
  <si>
    <t>Total calories/person/day</t>
  </si>
  <si>
    <t xml:space="preserve">Oil </t>
  </si>
  <si>
    <t xml:space="preserve">Quantity/ month </t>
  </si>
  <si>
    <t xml:space="preserve">Quantity/ day </t>
  </si>
  <si>
    <t>Kcals/ day from Cereals</t>
  </si>
  <si>
    <t xml:space="preserve">Kcals/day from Pulses (quantity per day * calories/100g *10) </t>
  </si>
  <si>
    <t>Total Kcal cereals+pulses+oils</t>
  </si>
  <si>
    <t>Classification Current and Projection</t>
  </si>
  <si>
    <t xml:space="preserve">Outcome Indicators </t>
  </si>
  <si>
    <t>significant HFA at the time of data collection/lean season</t>
  </si>
  <si>
    <t xml:space="preserve">significant HFA in the current period </t>
  </si>
  <si>
    <t xml:space="preserve">significant HFA in the projection period </t>
  </si>
  <si>
    <t xml:space="preserve">Analysis Team Classification Current </t>
  </si>
  <si>
    <t xml:space="preserve">Analysis Team Classification Projection </t>
  </si>
  <si>
    <t xml:space="preserve">Food Consumption Score </t>
  </si>
  <si>
    <t>Rcsi</t>
  </si>
  <si>
    <t xml:space="preserve">GAM by WHZ </t>
  </si>
  <si>
    <t xml:space="preserve">GAM by MUAC </t>
  </si>
  <si>
    <t xml:space="preserve">Monthly Income </t>
  </si>
  <si>
    <t xml:space="preserve">% of HHs by types of shocks </t>
  </si>
  <si>
    <t>In</t>
  </si>
  <si>
    <t xml:space="preserve"> the percentage of households with an acceptable FCS (indicative of IPC Phase 1&amp;2) is </t>
  </si>
  <si>
    <t xml:space="preserve">%, the percentage of households with a borderline FCS (indicative of IPC Phase 3) is </t>
  </si>
  <si>
    <t xml:space="preserve">%, the percentage of households with a poor FCS (indicative of IPC Phase 4+) is </t>
  </si>
  <si>
    <t xml:space="preserve"> the percentage of households having food diversity indicative of Phase 1 and 2 is of </t>
  </si>
  <si>
    <t xml:space="preserve">%, the percentage having a food diversity indicative phase 3 is of </t>
  </si>
  <si>
    <t xml:space="preserve">%, and the percentage having a food diversity indicative of  Phase 4 and 5 is of </t>
  </si>
  <si>
    <t xml:space="preserve">the percentage of HH having a HHS score of 0 is </t>
  </si>
  <si>
    <t xml:space="preserve">% (indicative of phase 1), the percentage of HH having a HHS score of 1 is </t>
  </si>
  <si>
    <t xml:space="preserve">% (indicative of phase 2), the percentage of HH having a 2 - 3 HHS score is </t>
  </si>
  <si>
    <t xml:space="preserve">% (indicative of phase 3), the percentage of HH having a 4 - 5 HHS score is </t>
  </si>
  <si>
    <t xml:space="preserve">% (indicative of phase 4) and the percentage of HH having a HHS score of 6 (indicative of phase 5) is </t>
  </si>
  <si>
    <t xml:space="preserve"> the percentage of households who are not implementing significant strategies to access food (indicative of IPC Phase 1) is of </t>
  </si>
  <si>
    <t xml:space="preserve">%, the percentage of households using stressed strategies on a regular basis (indicative of IPC Phase 2) is of </t>
  </si>
  <si>
    <t xml:space="preserve">%, and the percentage of households using critical strategies on a regular basis (indicative of IPC Phase 3+) is of </t>
  </si>
  <si>
    <t xml:space="preserve"> the percentage of households who are not implementing any livelihood strategies (indicative of IPC Phase 1) is of </t>
  </si>
  <si>
    <t xml:space="preserve">%, the percentage of households using livelihood stressed strategies (indicative of IPC Phase 2) is of </t>
  </si>
  <si>
    <t xml:space="preserve">%, the percentage of households using livelihood crisis strategies (indicative of IPC Phase 3) is of </t>
  </si>
  <si>
    <t xml:space="preserve">%, and the percentage of households using livelihood emergency strategies (indicative of IPC Phase 4 and 5) is of </t>
  </si>
  <si>
    <t>The percentage of HH with less than 1 months of stocks is %</t>
  </si>
  <si>
    <t xml:space="preserve">%, The percentage of HH with less than 2-3 months of stocks is </t>
  </si>
  <si>
    <t>%, The percentage of HH with less than 4-5 months of stocks is %</t>
  </si>
  <si>
    <t>%, The percentage of HH with less than more than 6 months of  food stocks is %</t>
  </si>
  <si>
    <t>%IDP at the time of data collection</t>
  </si>
  <si>
    <t>Total Population in the Zone</t>
  </si>
  <si>
    <t xml:space="preserve">Classification Current </t>
  </si>
  <si>
    <t>IPC Phase 1</t>
  </si>
  <si>
    <t>IPC Phase 2</t>
  </si>
  <si>
    <t>IPC Phase 3</t>
  </si>
  <si>
    <t>IPC Phase 4</t>
  </si>
  <si>
    <t>Phase 5</t>
  </si>
  <si>
    <t>IPC Phase 3+</t>
  </si>
  <si>
    <t xml:space="preserve">Classification Projection </t>
  </si>
  <si>
    <t>IPC Phase 5</t>
  </si>
  <si>
    <t>Acceptable</t>
  </si>
  <si>
    <t>Borderline</t>
  </si>
  <si>
    <t>Poor</t>
  </si>
  <si>
    <t>5-12 Food Groups</t>
  </si>
  <si>
    <t>3-4 Food Groups</t>
  </si>
  <si>
    <t>&gt;2 Food Groups</t>
  </si>
  <si>
    <t>HHS = 0</t>
  </si>
  <si>
    <t>HHS = 1</t>
  </si>
  <si>
    <t>HHS = 2-3</t>
  </si>
  <si>
    <t>HHS = 4</t>
  </si>
  <si>
    <t>HSS = 5-6</t>
  </si>
  <si>
    <t>0-3</t>
  </si>
  <si>
    <t>4-18</t>
  </si>
  <si>
    <t>&gt;=19</t>
  </si>
  <si>
    <t xml:space="preserve">No Coping </t>
  </si>
  <si>
    <t>Stress</t>
  </si>
  <si>
    <t>Crisis</t>
  </si>
  <si>
    <t xml:space="preserve">Emergency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</si>
</sst>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00\ _€_-;\-* #,##0.00\ _€_-;_-* &quot;-&quot;??\ _€_-;_-@_-"/>
    <numFmt numFmtId="166" formatCode="###0%"/>
    <numFmt numFmtId="167" formatCode="_-* #,##0_-;\-* #,##0_-;_-* &quot;-&quot;??_-;_-@_-"/>
    <numFmt numFmtId="168" formatCode="_(* #,##0_);_(* \(#,##0\);_(* &quot;-&quot;??_);_(@_)"/>
    <numFmt numFmtId="169" formatCode="0.0"/>
  </numFmts>
  <fonts count="59">
    <font>
      <sz val="11"/>
      <color theme="1"/>
      <name val="Calibri"/>
      <family val="2"/>
      <scheme val="minor"/>
    </font>
    <font>
      <sz val="11"/>
      <color theme="1"/>
      <name val="Calibri"/>
      <family val="2"/>
      <scheme val="minor"/>
    </font>
    <font>
      <sz val="10"/>
      <name val="Arial"/>
      <family val="2"/>
    </font>
    <font>
      <sz val="11"/>
      <color theme="1"/>
      <name val="Calibri"/>
      <family val="2"/>
      <charset val="1"/>
      <scheme val="minor"/>
    </font>
    <font>
      <sz val="11"/>
      <color rgb="FF000000"/>
      <name val="Calibri"/>
      <family val="2"/>
      <charset val="1"/>
    </font>
    <font>
      <sz val="10"/>
      <name val="Calibri"/>
      <family val="2"/>
      <scheme val="minor"/>
    </font>
    <font>
      <b/>
      <sz val="10"/>
      <name val="Calibri"/>
      <family val="2"/>
      <scheme val="minor"/>
    </font>
    <font>
      <sz val="10"/>
      <name val="Arial Narrow"/>
      <family val="2"/>
    </font>
    <font>
      <sz val="8"/>
      <color theme="1"/>
      <name val="Calibri"/>
      <family val="2"/>
      <scheme val="minor"/>
    </font>
    <font>
      <sz val="11"/>
      <color rgb="FF000000"/>
      <name val="Calibri"/>
      <family val="2"/>
      <scheme val="minor"/>
    </font>
    <font>
      <sz val="9"/>
      <color theme="1"/>
      <name val="Calibri"/>
      <family val="2"/>
      <scheme val="minor"/>
    </font>
    <font>
      <sz val="8"/>
      <name val="Calibri"/>
      <family val="2"/>
      <scheme val="minor"/>
    </font>
    <font>
      <sz val="9"/>
      <name val="Arial"/>
      <family val="2"/>
    </font>
    <font>
      <sz val="11"/>
      <name val="Calibri"/>
      <family val="2"/>
      <scheme val="minor"/>
    </font>
    <font>
      <sz val="9"/>
      <name val="Arial Narrow"/>
      <family val="2"/>
    </font>
    <font>
      <b/>
      <sz val="11"/>
      <color theme="0"/>
      <name val="Calibri"/>
      <family val="2"/>
      <scheme val="minor"/>
    </font>
    <font>
      <sz val="11"/>
      <color theme="0"/>
      <name val="Calibri"/>
      <family val="2"/>
      <scheme val="minor"/>
    </font>
    <font>
      <sz val="11"/>
      <color theme="1"/>
      <name val="Calibri"/>
      <family val="2"/>
    </font>
    <font>
      <b/>
      <sz val="9"/>
      <color theme="0"/>
      <name val="Calibri"/>
      <family val="2"/>
      <scheme val="minor"/>
    </font>
    <font>
      <b/>
      <sz val="14"/>
      <color theme="1"/>
      <name val="Calibri"/>
      <family val="2"/>
      <scheme val="minor"/>
    </font>
    <font>
      <sz val="11"/>
      <color rgb="FF000000"/>
      <name val="Calibri"/>
      <family val="2"/>
    </font>
    <font>
      <sz val="10"/>
      <color theme="0"/>
      <name val="Calibri"/>
      <family val="2"/>
      <scheme val="minor"/>
    </font>
    <font>
      <b/>
      <sz val="10"/>
      <color theme="0"/>
      <name val="Calibri"/>
      <family val="2"/>
      <scheme val="minor"/>
    </font>
    <font>
      <b/>
      <sz val="9"/>
      <name val="Calibri"/>
      <family val="2"/>
      <scheme val="minor"/>
    </font>
    <font>
      <sz val="8"/>
      <color theme="0"/>
      <name val="Calibri"/>
      <family val="2"/>
      <scheme val="minor"/>
    </font>
    <font>
      <sz val="8"/>
      <color theme="0"/>
      <name val="Segoe UI Semibold"/>
      <family val="2"/>
    </font>
    <font>
      <sz val="8"/>
      <color theme="1"/>
      <name val="Segoe UI Semibold"/>
      <family val="2"/>
    </font>
    <font>
      <b/>
      <sz val="11"/>
      <color theme="1"/>
      <name val="Calibri"/>
      <family val="2"/>
      <scheme val="minor"/>
    </font>
    <font>
      <sz val="8"/>
      <color theme="1"/>
      <name val="Symbol"/>
      <family val="1"/>
      <charset val="2"/>
    </font>
    <font>
      <sz val="7"/>
      <color theme="1"/>
      <name val="Times New Roman"/>
      <family val="1"/>
    </font>
    <font>
      <b/>
      <sz val="8"/>
      <color theme="1"/>
      <name val="Calibri"/>
      <family val="2"/>
      <scheme val="minor"/>
    </font>
    <font>
      <sz val="9"/>
      <color rgb="FF0070C0"/>
      <name val="Arial"/>
      <family val="2"/>
    </font>
    <font>
      <sz val="9"/>
      <color indexed="8"/>
      <name val="Arial"/>
      <family val="2"/>
    </font>
    <font>
      <sz val="9"/>
      <color indexed="62"/>
      <name val="Arial"/>
      <family val="2"/>
    </font>
    <font>
      <b/>
      <sz val="8"/>
      <color rgb="FF00B0F0"/>
      <name val="Calibri"/>
      <family val="2"/>
      <scheme val="minor"/>
    </font>
    <font>
      <b/>
      <sz val="10"/>
      <name val="Arial Narrow"/>
      <family val="2"/>
    </font>
    <font>
      <b/>
      <sz val="12"/>
      <color theme="1"/>
      <name val="Calibri"/>
      <family val="2"/>
      <scheme val="minor"/>
    </font>
    <font>
      <sz val="16"/>
      <color theme="1"/>
      <name val="Calibri"/>
      <family val="2"/>
      <scheme val="minor"/>
    </font>
    <font>
      <b/>
      <sz val="16"/>
      <color theme="1"/>
      <name val="Calibri"/>
      <family val="2"/>
      <scheme val="minor"/>
    </font>
    <font>
      <sz val="9"/>
      <name val="Calibri"/>
      <family val="2"/>
      <scheme val="minor"/>
    </font>
    <font>
      <b/>
      <sz val="8"/>
      <color theme="0"/>
      <name val="Calibri"/>
      <family val="2"/>
      <scheme val="minor"/>
    </font>
    <font>
      <i/>
      <sz val="8"/>
      <color theme="0" tint="-0.34998626667073579"/>
      <name val="Calibri"/>
      <family val="2"/>
      <scheme val="minor"/>
    </font>
    <font>
      <b/>
      <sz val="12"/>
      <name val="Calibri"/>
      <family val="2"/>
      <scheme val="minor"/>
    </font>
    <font>
      <sz val="20"/>
      <color theme="0"/>
      <name val="Calibri"/>
      <family val="2"/>
      <scheme val="minor"/>
    </font>
    <font>
      <b/>
      <sz val="16"/>
      <color theme="0"/>
      <name val="Calibri"/>
      <family val="2"/>
      <scheme val="minor"/>
    </font>
    <font>
      <sz val="16"/>
      <color theme="0"/>
      <name val="Calibri"/>
      <family val="2"/>
      <scheme val="minor"/>
    </font>
    <font>
      <b/>
      <sz val="9"/>
      <color theme="1"/>
      <name val="Calibri"/>
      <family val="2"/>
      <scheme val="minor"/>
    </font>
    <font>
      <sz val="10"/>
      <color theme="1"/>
      <name val="Calibri"/>
      <family val="2"/>
      <scheme val="minor"/>
    </font>
    <font>
      <sz val="14"/>
      <color theme="1"/>
      <name val="Calibri"/>
      <family val="2"/>
      <scheme val="minor"/>
    </font>
    <font>
      <sz val="14"/>
      <color theme="1"/>
      <name val="MS Gothic"/>
      <family val="3"/>
    </font>
    <font>
      <sz val="14"/>
      <color theme="1"/>
      <name val="Times New Roman"/>
      <family val="1"/>
    </font>
    <font>
      <b/>
      <sz val="14"/>
      <color rgb="FFFFFFFF"/>
      <name val="Calibri"/>
      <family val="2"/>
      <scheme val="minor"/>
    </font>
    <font>
      <sz val="14"/>
      <color rgb="FFFFFFFF"/>
      <name val="Calibri"/>
      <family val="2"/>
      <scheme val="minor"/>
    </font>
    <font>
      <i/>
      <sz val="14"/>
      <color theme="1"/>
      <name val="Calibri"/>
      <family val="2"/>
      <scheme val="minor"/>
    </font>
    <font>
      <u/>
      <sz val="11"/>
      <color theme="10"/>
      <name val="Calibri"/>
      <family val="2"/>
      <scheme val="minor"/>
    </font>
    <font>
      <sz val="14"/>
      <name val="Calibri"/>
      <family val="2"/>
      <scheme val="minor"/>
    </font>
    <font>
      <vertAlign val="superscript"/>
      <sz val="14"/>
      <name val="Calibri"/>
      <family val="2"/>
      <scheme val="minor"/>
    </font>
    <font>
      <b/>
      <sz val="14"/>
      <name val="Calibri"/>
      <family val="2"/>
      <scheme val="minor"/>
    </font>
    <font>
      <b/>
      <vertAlign val="superscript"/>
      <sz val="14"/>
      <name val="Calibri"/>
      <family val="2"/>
      <scheme val="minor"/>
    </font>
  </fonts>
  <fills count="47">
    <fill>
      <patternFill patternType="none"/>
    </fill>
    <fill>
      <patternFill patternType="gray125"/>
    </fill>
    <fill>
      <patternFill patternType="solid">
        <fgColor theme="8"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gradientFill>
        <stop position="0">
          <color rgb="FF92D050"/>
        </stop>
        <stop position="1">
          <color rgb="FFFFFF00"/>
        </stop>
      </gradientFill>
    </fill>
    <fill>
      <gradientFill>
        <stop position="0">
          <color rgb="FFFF0000"/>
        </stop>
        <stop position="1">
          <color theme="7" tint="-0.49803155613879818"/>
        </stop>
      </gradientFill>
    </fill>
    <fill>
      <patternFill patternType="solid">
        <fgColor theme="7" tint="-0.499984740745262"/>
        <bgColor indexed="64"/>
      </patternFill>
    </fill>
    <fill>
      <gradientFill>
        <stop position="0">
          <color rgb="FFFFC000"/>
        </stop>
        <stop position="1">
          <color rgb="FFFF0000"/>
        </stop>
      </gradientFill>
    </fill>
    <fill>
      <patternFill patternType="solid">
        <fgColor rgb="FFFFFFFF"/>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0"/>
        <bgColor indexed="64"/>
      </patternFill>
    </fill>
    <fill>
      <patternFill patternType="solid">
        <fgColor theme="3" tint="0.59999389629810485"/>
        <bgColor indexed="64"/>
      </patternFill>
    </fill>
    <fill>
      <patternFill patternType="solid">
        <fgColor rgb="FF9CC2E5"/>
        <bgColor indexed="64"/>
      </patternFill>
    </fill>
    <fill>
      <patternFill patternType="solid">
        <fgColor theme="8" tint="-0.499984740745262"/>
        <bgColor indexed="64"/>
      </patternFill>
    </fill>
    <fill>
      <patternFill patternType="solid">
        <fgColor theme="1" tint="0.249977111117893"/>
        <bgColor indexed="64"/>
      </patternFill>
    </fill>
    <fill>
      <patternFill patternType="solid">
        <fgColor rgb="FFBDD6EE"/>
        <bgColor indexed="64"/>
      </patternFill>
    </fill>
    <fill>
      <patternFill patternType="solid">
        <fgColor rgb="FFD9D9D9"/>
        <bgColor indexed="64"/>
      </patternFill>
    </fill>
    <fill>
      <patternFill patternType="solid">
        <fgColor theme="7"/>
        <bgColor indexed="64"/>
      </patternFill>
    </fill>
    <fill>
      <patternFill patternType="solid">
        <fgColor theme="2" tint="-9.9978637043366805E-2"/>
        <bgColor indexed="64"/>
      </patternFill>
    </fill>
    <fill>
      <patternFill patternType="solid">
        <fgColor indexed="31"/>
        <bgColor indexed="64"/>
      </patternFill>
    </fill>
    <fill>
      <patternFill patternType="solid">
        <fgColor them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F6D37A"/>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66FF"/>
        <bgColor indexed="64"/>
      </patternFill>
    </fill>
    <fill>
      <patternFill patternType="solid">
        <fgColor rgb="FFFFCCFF"/>
        <bgColor indexed="64"/>
      </patternFill>
    </fill>
    <fill>
      <patternFill patternType="solid">
        <fgColor rgb="FF002060"/>
        <bgColor indexed="64"/>
      </patternFill>
    </fill>
    <fill>
      <patternFill patternType="solid">
        <fgColor rgb="FFB4D79D"/>
        <bgColor indexed="64"/>
      </patternFill>
    </fill>
    <fill>
      <patternFill patternType="solid">
        <fgColor rgb="FFA8D08D"/>
        <bgColor indexed="64"/>
      </patternFill>
    </fill>
    <fill>
      <patternFill patternType="solid">
        <fgColor rgb="FFFFD966"/>
        <bgColor indexed="64"/>
      </patternFill>
    </fill>
    <fill>
      <patternFill patternType="solid">
        <fgColor rgb="FFF7CAAC"/>
        <bgColor indexed="64"/>
      </patternFill>
    </fill>
    <fill>
      <patternFill patternType="solid">
        <fgColor rgb="FF538135"/>
        <bgColor indexed="64"/>
      </patternFill>
    </fill>
    <fill>
      <patternFill patternType="solid">
        <fgColor rgb="FF767171"/>
        <bgColor indexed="64"/>
      </patternFill>
    </fill>
    <fill>
      <patternFill patternType="solid">
        <fgColor rgb="FFC00000"/>
        <bgColor indexed="64"/>
      </patternFill>
    </fill>
    <fill>
      <patternFill patternType="solid">
        <fgColor rgb="FF2F5496"/>
        <bgColor indexed="64"/>
      </patternFill>
    </fill>
    <fill>
      <patternFill patternType="solid">
        <fgColor theme="4"/>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thin">
        <color auto="1"/>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style="thin">
        <color indexed="22"/>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auto="1"/>
      </left>
      <right style="thin">
        <color auto="1"/>
      </right>
      <top/>
      <bottom style="thin">
        <color auto="1"/>
      </bottom>
      <diagonal/>
    </border>
    <border>
      <left style="thin">
        <color indexed="64"/>
      </left>
      <right style="medium">
        <color indexed="64"/>
      </right>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auto="1"/>
      </top>
      <bottom/>
      <diagonal/>
    </border>
    <border>
      <left style="thin">
        <color indexed="64"/>
      </left>
      <right/>
      <top style="thin">
        <color indexed="64"/>
      </top>
      <bottom/>
      <diagonal/>
    </border>
    <border>
      <left/>
      <right/>
      <top style="thin">
        <color indexed="64"/>
      </top>
      <bottom/>
      <diagonal/>
    </border>
    <border>
      <left style="medium">
        <color auto="1"/>
      </left>
      <right/>
      <top style="thin">
        <color auto="1"/>
      </top>
      <bottom style="thin">
        <color auto="1"/>
      </bottom>
      <diagonal/>
    </border>
    <border>
      <left style="thin">
        <color auto="1"/>
      </left>
      <right style="medium">
        <color indexed="64"/>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4">
    <xf numFmtId="0" fontId="0" fillId="0" borderId="0"/>
    <xf numFmtId="9" fontId="1" fillId="0" borderId="0" applyFont="0" applyFill="0" applyBorder="0" applyAlignment="0" applyProtection="0"/>
    <xf numFmtId="165" fontId="1" fillId="0" borderId="0" applyFont="0" applyFill="0" applyBorder="0" applyAlignment="0" applyProtection="0"/>
    <xf numFmtId="0" fontId="2" fillId="0" borderId="0"/>
    <xf numFmtId="0" fontId="3" fillId="0" borderId="0"/>
    <xf numFmtId="9" fontId="3" fillId="0" borderId="0" applyFont="0" applyFill="0" applyBorder="0" applyAlignment="0" applyProtection="0"/>
    <xf numFmtId="0" fontId="4" fillId="0" borderId="0"/>
    <xf numFmtId="43" fontId="1" fillId="0" borderId="0" applyFont="0" applyFill="0" applyBorder="0" applyAlignment="0" applyProtection="0"/>
    <xf numFmtId="0" fontId="2" fillId="0" borderId="0"/>
    <xf numFmtId="0" fontId="2" fillId="0" borderId="0"/>
    <xf numFmtId="0" fontId="2" fillId="0" borderId="0"/>
    <xf numFmtId="0" fontId="2" fillId="0" borderId="0"/>
    <xf numFmtId="164" fontId="1" fillId="0" borderId="0" applyFont="0" applyFill="0" applyBorder="0" applyAlignment="0" applyProtection="0"/>
    <xf numFmtId="0" fontId="54" fillId="0" borderId="0" applyNumberFormat="0" applyFill="0" applyBorder="0" applyAlignment="0" applyProtection="0"/>
  </cellStyleXfs>
  <cellXfs count="676">
    <xf numFmtId="0" fontId="0" fillId="0" borderId="0" xfId="0"/>
    <xf numFmtId="0" fontId="0" fillId="15" borderId="4" xfId="0" applyFill="1" applyBorder="1"/>
    <xf numFmtId="0" fontId="20" fillId="0" borderId="2" xfId="0" applyFont="1" applyBorder="1" applyAlignment="1">
      <alignment vertical="center"/>
    </xf>
    <xf numFmtId="0" fontId="0" fillId="15" borderId="2" xfId="0" applyFill="1" applyBorder="1" applyAlignment="1">
      <alignment horizontal="center" vertical="center" wrapText="1"/>
    </xf>
    <xf numFmtId="0" fontId="21" fillId="2" borderId="1"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protection locked="0"/>
    </xf>
    <xf numFmtId="9" fontId="25" fillId="19" borderId="0" xfId="1" applyFont="1" applyFill="1" applyAlignment="1">
      <alignment horizontal="center" vertical="center" wrapText="1"/>
    </xf>
    <xf numFmtId="0" fontId="11" fillId="15" borderId="9" xfId="0" applyFont="1" applyFill="1" applyBorder="1" applyAlignment="1" applyProtection="1">
      <alignment horizontal="center" vertical="center" wrapText="1"/>
      <protection locked="0"/>
    </xf>
    <xf numFmtId="0" fontId="11" fillId="15" borderId="1" xfId="0" applyFont="1" applyFill="1" applyBorder="1" applyAlignment="1" applyProtection="1">
      <alignment horizontal="center" vertical="center" wrapText="1"/>
      <protection locked="0"/>
    </xf>
    <xf numFmtId="0" fontId="11" fillId="15" borderId="2"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textRotation="90" wrapText="1"/>
      <protection locked="0"/>
    </xf>
    <xf numFmtId="0" fontId="23" fillId="4" borderId="2" xfId="0" applyFont="1" applyFill="1" applyBorder="1" applyAlignment="1" applyProtection="1">
      <alignment horizontal="center" vertical="center" textRotation="90" wrapText="1"/>
      <protection locked="0"/>
    </xf>
    <xf numFmtId="0" fontId="23" fillId="5" borderId="2" xfId="0" applyFont="1" applyFill="1" applyBorder="1" applyAlignment="1" applyProtection="1">
      <alignment horizontal="center" vertical="center" textRotation="90" wrapText="1"/>
      <protection locked="0"/>
    </xf>
    <xf numFmtId="0" fontId="23" fillId="6" borderId="2" xfId="0" applyFont="1" applyFill="1" applyBorder="1" applyAlignment="1" applyProtection="1">
      <alignment horizontal="center" vertical="center" textRotation="90" wrapText="1"/>
      <protection locked="0"/>
    </xf>
    <xf numFmtId="0" fontId="23" fillId="14" borderId="3" xfId="0" applyFont="1" applyFill="1" applyBorder="1" applyAlignment="1" applyProtection="1">
      <alignment horizontal="center" vertical="center" textRotation="90" wrapText="1"/>
      <protection locked="0"/>
    </xf>
    <xf numFmtId="167" fontId="11" fillId="15" borderId="9" xfId="7" applyNumberFormat="1" applyFont="1" applyFill="1" applyBorder="1" applyAlignment="1" applyProtection="1">
      <alignment horizontal="center" vertical="center" wrapText="1"/>
      <protection locked="0"/>
    </xf>
    <xf numFmtId="167" fontId="11" fillId="15" borderId="1" xfId="7" applyNumberFormat="1"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wrapText="1"/>
      <protection locked="0"/>
    </xf>
    <xf numFmtId="0" fontId="23" fillId="14" borderId="7" xfId="0" applyFont="1" applyFill="1" applyBorder="1" applyAlignment="1" applyProtection="1">
      <alignment horizontal="center" vertical="center" textRotation="90" wrapText="1"/>
      <protection locked="0"/>
    </xf>
    <xf numFmtId="0" fontId="33" fillId="24" borderId="20" xfId="3" applyFont="1" applyFill="1" applyBorder="1" applyAlignment="1">
      <alignment horizontal="left" vertical="top" wrapText="1"/>
    </xf>
    <xf numFmtId="0" fontId="33" fillId="0" borderId="15" xfId="3" applyFont="1" applyBorder="1" applyAlignment="1">
      <alignment horizontal="left" wrapText="1"/>
    </xf>
    <xf numFmtId="0" fontId="33" fillId="0" borderId="25" xfId="3" applyFont="1" applyBorder="1" applyAlignment="1">
      <alignment horizontal="left" wrapText="1"/>
    </xf>
    <xf numFmtId="0" fontId="33" fillId="0" borderId="26" xfId="3" applyFont="1" applyBorder="1" applyAlignment="1">
      <alignment horizontal="left" wrapText="1"/>
    </xf>
    <xf numFmtId="0" fontId="33" fillId="0" borderId="9" xfId="3" applyFont="1" applyBorder="1" applyAlignment="1">
      <alignment horizontal="left" wrapText="1"/>
    </xf>
    <xf numFmtId="164" fontId="30" fillId="13" borderId="24" xfId="12" applyFont="1" applyFill="1" applyBorder="1" applyAlignment="1">
      <alignment horizontal="left" wrapText="1"/>
    </xf>
    <xf numFmtId="164" fontId="30" fillId="13" borderId="22" xfId="12" applyFont="1" applyFill="1" applyBorder="1" applyAlignment="1">
      <alignment horizontal="left" wrapText="1"/>
    </xf>
    <xf numFmtId="0" fontId="34" fillId="13" borderId="24" xfId="0" applyFont="1" applyFill="1" applyBorder="1" applyAlignment="1">
      <alignment horizontal="center" wrapText="1"/>
    </xf>
    <xf numFmtId="0" fontId="34" fillId="13" borderId="22" xfId="0" applyFont="1" applyFill="1" applyBorder="1" applyAlignment="1">
      <alignment horizontal="center" wrapText="1"/>
    </xf>
    <xf numFmtId="164" fontId="30" fillId="25" borderId="11" xfId="12" applyFont="1" applyFill="1" applyBorder="1" applyAlignment="1">
      <alignment horizontal="left" wrapText="1"/>
    </xf>
    <xf numFmtId="164" fontId="30" fillId="25" borderId="6" xfId="12" applyFont="1" applyFill="1" applyBorder="1" applyAlignment="1">
      <alignment horizontal="left" wrapText="1"/>
    </xf>
    <xf numFmtId="0" fontId="24" fillId="2" borderId="0" xfId="0" applyFont="1" applyFill="1" applyAlignment="1" applyProtection="1">
      <alignment horizontal="left" vertical="center"/>
      <protection locked="0"/>
    </xf>
    <xf numFmtId="0" fontId="18" fillId="18" borderId="31" xfId="0" applyFont="1" applyFill="1" applyBorder="1" applyAlignment="1" applyProtection="1">
      <alignment horizontal="center" vertical="center" wrapText="1"/>
      <protection locked="0"/>
    </xf>
    <xf numFmtId="0" fontId="18" fillId="18" borderId="29" xfId="0" applyFont="1" applyFill="1" applyBorder="1" applyAlignment="1" applyProtection="1">
      <alignment horizontal="center" vertical="center" wrapText="1"/>
      <protection locked="0"/>
    </xf>
    <xf numFmtId="164" fontId="30" fillId="13" borderId="0" xfId="12" applyFont="1" applyFill="1" applyBorder="1" applyAlignment="1">
      <alignment horizontal="left" wrapText="1"/>
    </xf>
    <xf numFmtId="0" fontId="5" fillId="6" borderId="0" xfId="0" applyFont="1" applyFill="1" applyAlignment="1" applyProtection="1">
      <alignment horizontal="center" vertical="center"/>
      <protection locked="0"/>
    </xf>
    <xf numFmtId="164" fontId="30" fillId="13" borderId="27" xfId="12" applyFont="1" applyFill="1" applyBorder="1" applyAlignment="1">
      <alignment horizontal="left" wrapText="1"/>
    </xf>
    <xf numFmtId="0" fontId="34" fillId="13" borderId="23" xfId="0" applyFont="1" applyFill="1" applyBorder="1" applyAlignment="1">
      <alignment horizontal="center" wrapText="1"/>
    </xf>
    <xf numFmtId="164" fontId="30" fillId="13" borderId="31" xfId="12" applyFont="1" applyFill="1" applyBorder="1" applyAlignment="1">
      <alignment horizontal="left" wrapText="1"/>
    </xf>
    <xf numFmtId="165" fontId="22" fillId="18" borderId="27" xfId="2" applyFont="1" applyFill="1" applyBorder="1" applyAlignment="1" applyProtection="1">
      <alignment horizontal="center" vertical="center" wrapText="1"/>
      <protection locked="0"/>
    </xf>
    <xf numFmtId="0" fontId="36" fillId="0" borderId="0" xfId="0" applyFont="1"/>
    <xf numFmtId="0" fontId="13" fillId="0" borderId="0" xfId="0" applyFont="1"/>
    <xf numFmtId="0" fontId="39" fillId="29" borderId="36" xfId="4" applyFont="1" applyFill="1" applyBorder="1" applyAlignment="1">
      <alignment horizontal="center" vertical="center" wrapText="1"/>
    </xf>
    <xf numFmtId="0" fontId="39" fillId="31" borderId="37" xfId="4" applyFont="1" applyFill="1" applyBorder="1" applyAlignment="1">
      <alignment horizontal="center" vertical="center" wrapText="1"/>
    </xf>
    <xf numFmtId="0" fontId="39" fillId="30" borderId="37" xfId="4" applyFont="1" applyFill="1" applyBorder="1" applyAlignment="1">
      <alignment horizontal="center" vertical="center" wrapText="1"/>
    </xf>
    <xf numFmtId="0" fontId="39" fillId="27" borderId="37" xfId="4" applyFont="1" applyFill="1" applyBorder="1" applyAlignment="1">
      <alignment horizontal="center" vertical="center" wrapText="1"/>
    </xf>
    <xf numFmtId="9" fontId="39" fillId="33" borderId="38" xfId="5" applyFont="1" applyFill="1" applyBorder="1" applyAlignment="1">
      <alignment horizontal="center" vertical="center" wrapText="1"/>
    </xf>
    <xf numFmtId="0" fontId="39" fillId="31" borderId="36" xfId="4" applyFont="1" applyFill="1" applyBorder="1" applyAlignment="1">
      <alignment horizontal="center" vertical="center" wrapText="1"/>
    </xf>
    <xf numFmtId="0" fontId="39" fillId="3" borderId="38" xfId="4" applyFont="1" applyFill="1" applyBorder="1" applyAlignment="1">
      <alignment horizontal="center" vertical="center" wrapText="1"/>
    </xf>
    <xf numFmtId="0" fontId="39" fillId="32" borderId="36" xfId="0" applyFont="1" applyFill="1" applyBorder="1" applyAlignment="1">
      <alignment wrapText="1"/>
    </xf>
    <xf numFmtId="0" fontId="0" fillId="15" borderId="0" xfId="0" applyFill="1"/>
    <xf numFmtId="0" fontId="0" fillId="15" borderId="32" xfId="0" applyFill="1" applyBorder="1"/>
    <xf numFmtId="0" fontId="0" fillId="15" borderId="33" xfId="0" applyFill="1" applyBorder="1"/>
    <xf numFmtId="0" fontId="13" fillId="15" borderId="0" xfId="0" applyFont="1" applyFill="1" applyAlignment="1">
      <alignment vertical="top"/>
    </xf>
    <xf numFmtId="0" fontId="13" fillId="15" borderId="0" xfId="0" applyFont="1" applyFill="1" applyAlignment="1">
      <alignment horizontal="center" vertical="top" wrapText="1"/>
    </xf>
    <xf numFmtId="0" fontId="0" fillId="15" borderId="0" xfId="0" applyFill="1" applyAlignment="1">
      <alignment horizontal="left" vertical="center" wrapText="1"/>
    </xf>
    <xf numFmtId="0" fontId="9" fillId="0" borderId="0" xfId="0" applyFont="1"/>
    <xf numFmtId="0" fontId="0" fillId="15" borderId="37" xfId="0" applyFill="1" applyBorder="1" applyAlignment="1">
      <alignment horizontal="left" vertical="top" wrapText="1"/>
    </xf>
    <xf numFmtId="0" fontId="0" fillId="15" borderId="37" xfId="0" applyFill="1" applyBorder="1" applyAlignment="1">
      <alignment horizontal="left" vertical="center" wrapText="1"/>
    </xf>
    <xf numFmtId="0" fontId="0" fillId="15" borderId="38" xfId="0" applyFill="1" applyBorder="1" applyAlignment="1">
      <alignment horizontal="left" vertical="center" wrapText="1"/>
    </xf>
    <xf numFmtId="0" fontId="19" fillId="15" borderId="4" xfId="0" applyFont="1" applyFill="1" applyBorder="1"/>
    <xf numFmtId="0" fontId="19" fillId="15" borderId="0" xfId="0" applyFont="1" applyFill="1"/>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0" fillId="15" borderId="2" xfId="0" applyFill="1" applyBorder="1" applyAlignment="1">
      <alignment horizontal="left" vertical="center" wrapText="1"/>
    </xf>
    <xf numFmtId="0" fontId="0" fillId="15" borderId="3" xfId="0" applyFill="1" applyBorder="1" applyAlignment="1">
      <alignment horizontal="left" vertical="center" wrapText="1"/>
    </xf>
    <xf numFmtId="0" fontId="20" fillId="0" borderId="37" xfId="0" applyFont="1" applyBorder="1" applyAlignment="1">
      <alignment horizontal="center" vertical="center"/>
    </xf>
    <xf numFmtId="0" fontId="0" fillId="0" borderId="0" xfId="0" applyAlignment="1">
      <alignment vertical="center"/>
    </xf>
    <xf numFmtId="0" fontId="48" fillId="0" borderId="0" xfId="0" applyFont="1"/>
    <xf numFmtId="0" fontId="49" fillId="0" borderId="40" xfId="0" applyFont="1" applyBorder="1" applyAlignment="1">
      <alignment vertical="center" wrapText="1"/>
    </xf>
    <xf numFmtId="0" fontId="22" fillId="2" borderId="34" xfId="0" applyFont="1" applyFill="1" applyBorder="1" applyAlignment="1">
      <alignment horizontal="center" vertical="center"/>
    </xf>
    <xf numFmtId="0" fontId="22" fillId="2" borderId="10" xfId="0" applyFont="1" applyFill="1" applyBorder="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46" fillId="0" borderId="23" xfId="0" applyFont="1" applyBorder="1" applyAlignment="1">
      <alignment vertical="center"/>
    </xf>
    <xf numFmtId="0" fontId="46" fillId="0" borderId="21" xfId="0" applyFont="1" applyBorder="1" applyAlignment="1">
      <alignment vertical="center"/>
    </xf>
    <xf numFmtId="0" fontId="54" fillId="0" borderId="0" xfId="13" applyBorder="1" applyAlignment="1">
      <alignment vertical="center" wrapText="1"/>
    </xf>
    <xf numFmtId="0" fontId="0" fillId="0" borderId="16" xfId="0" applyBorder="1" applyAlignment="1">
      <alignment vertical="center"/>
    </xf>
    <xf numFmtId="169" fontId="0" fillId="25" borderId="36" xfId="0" applyNumberFormat="1" applyFill="1" applyBorder="1" applyAlignment="1">
      <alignment vertical="center"/>
    </xf>
    <xf numFmtId="169" fontId="0" fillId="25" borderId="37" xfId="0" applyNumberFormat="1" applyFill="1" applyBorder="1" applyAlignment="1">
      <alignment vertical="center"/>
    </xf>
    <xf numFmtId="169" fontId="0" fillId="27" borderId="38" xfId="0" applyNumberFormat="1" applyFill="1" applyBorder="1" applyAlignment="1">
      <alignment vertical="center"/>
    </xf>
    <xf numFmtId="1" fontId="0" fillId="27" borderId="38" xfId="0" applyNumberFormat="1" applyFill="1" applyBorder="1" applyAlignment="1">
      <alignment vertical="center"/>
    </xf>
    <xf numFmtId="169" fontId="0" fillId="26" borderId="36" xfId="0" applyNumberFormat="1" applyFill="1" applyBorder="1" applyAlignment="1">
      <alignment vertical="center"/>
    </xf>
    <xf numFmtId="9" fontId="0" fillId="26" borderId="38" xfId="1" applyFont="1" applyFill="1" applyBorder="1" applyAlignment="1">
      <alignment vertical="center"/>
    </xf>
    <xf numFmtId="0" fontId="0" fillId="0" borderId="40" xfId="0" applyBorder="1" applyAlignment="1">
      <alignment vertical="center"/>
    </xf>
    <xf numFmtId="0" fontId="57" fillId="46" borderId="2" xfId="0" applyFont="1" applyFill="1" applyBorder="1" applyAlignment="1">
      <alignment vertical="center" wrapText="1"/>
    </xf>
    <xf numFmtId="0" fontId="57" fillId="46" borderId="37" xfId="0" applyFont="1" applyFill="1" applyBorder="1" applyAlignment="1">
      <alignment vertical="center" wrapText="1"/>
    </xf>
    <xf numFmtId="0" fontId="40" fillId="34" borderId="5" xfId="0" applyFont="1" applyFill="1" applyBorder="1" applyAlignment="1">
      <alignment horizontal="center" vertical="center" wrapText="1"/>
    </xf>
    <xf numFmtId="165" fontId="5" fillId="0" borderId="0" xfId="0" applyNumberFormat="1" applyFont="1" applyAlignment="1" applyProtection="1">
      <alignment horizontal="center" vertical="center"/>
      <protection locked="0"/>
    </xf>
    <xf numFmtId="0" fontId="0" fillId="0" borderId="0" xfId="0" applyAlignment="1">
      <alignment wrapText="1"/>
    </xf>
    <xf numFmtId="0" fontId="5" fillId="0" borderId="0" xfId="0" applyFont="1" applyAlignment="1" applyProtection="1">
      <alignment horizontal="center" vertical="center"/>
      <protection locked="0"/>
    </xf>
    <xf numFmtId="164" fontId="30" fillId="13" borderId="5" xfId="12" applyFont="1" applyFill="1" applyBorder="1" applyAlignment="1">
      <alignment horizontal="left" wrapText="1"/>
    </xf>
    <xf numFmtId="0" fontId="46" fillId="0" borderId="24" xfId="0" applyFont="1" applyBorder="1" applyAlignment="1">
      <alignment vertical="center"/>
    </xf>
    <xf numFmtId="0" fontId="0" fillId="0" borderId="37" xfId="0" applyBorder="1"/>
    <xf numFmtId="167" fontId="8" fillId="0" borderId="36" xfId="7" applyNumberFormat="1" applyFont="1" applyBorder="1" applyAlignment="1"/>
    <xf numFmtId="0" fontId="0" fillId="3" borderId="37" xfId="0" applyFill="1" applyBorder="1"/>
    <xf numFmtId="0" fontId="0" fillId="4" borderId="37" xfId="0" applyFill="1" applyBorder="1"/>
    <xf numFmtId="0" fontId="0" fillId="5" borderId="37" xfId="0" applyFill="1" applyBorder="1"/>
    <xf numFmtId="0" fontId="13" fillId="6" borderId="37" xfId="0" applyFont="1" applyFill="1" applyBorder="1"/>
    <xf numFmtId="0" fontId="0" fillId="0" borderId="36" xfId="0" applyBorder="1"/>
    <xf numFmtId="0" fontId="0" fillId="6" borderId="37" xfId="0" applyFill="1" applyBorder="1"/>
    <xf numFmtId="0" fontId="0" fillId="14" borderId="38" xfId="0" applyFill="1" applyBorder="1"/>
    <xf numFmtId="0" fontId="48" fillId="4" borderId="46" xfId="0" applyFont="1" applyFill="1" applyBorder="1" applyAlignment="1">
      <alignment vertical="center"/>
    </xf>
    <xf numFmtId="169" fontId="0" fillId="25" borderId="46" xfId="0" applyNumberFormat="1" applyFill="1" applyBorder="1" applyAlignment="1">
      <alignment vertical="center" wrapText="1"/>
    </xf>
    <xf numFmtId="169" fontId="0" fillId="27" borderId="47" xfId="0" applyNumberFormat="1" applyFill="1" applyBorder="1" applyAlignment="1">
      <alignment vertical="center" wrapText="1"/>
    </xf>
    <xf numFmtId="169" fontId="0" fillId="26" borderId="46" xfId="0" applyNumberFormat="1" applyFill="1" applyBorder="1" applyAlignment="1">
      <alignment vertical="center" wrapText="1"/>
    </xf>
    <xf numFmtId="0" fontId="0" fillId="26" borderId="47" xfId="0" applyFill="1" applyBorder="1" applyAlignment="1">
      <alignment vertical="center" wrapText="1"/>
    </xf>
    <xf numFmtId="0" fontId="0" fillId="15" borderId="50" xfId="0" applyFill="1" applyBorder="1" applyAlignment="1">
      <alignment horizontal="left" vertical="center" wrapText="1"/>
    </xf>
    <xf numFmtId="0" fontId="0" fillId="15" borderId="51" xfId="0" applyFill="1" applyBorder="1"/>
    <xf numFmtId="0" fontId="33" fillId="24" borderId="52" xfId="3" applyFont="1" applyFill="1" applyBorder="1" applyAlignment="1">
      <alignment vertical="center" wrapText="1"/>
    </xf>
    <xf numFmtId="0" fontId="31" fillId="22" borderId="56" xfId="3" applyFont="1" applyFill="1" applyBorder="1" applyAlignment="1">
      <alignment horizontal="left" vertical="top" wrapText="1"/>
    </xf>
    <xf numFmtId="0" fontId="23" fillId="29" borderId="54" xfId="4" applyFont="1" applyFill="1" applyBorder="1" applyAlignment="1">
      <alignment horizontal="center" vertical="center" wrapText="1"/>
    </xf>
    <xf numFmtId="0" fontId="23" fillId="31" borderId="54" xfId="4" applyFont="1" applyFill="1" applyBorder="1" applyAlignment="1">
      <alignment horizontal="center" vertical="center" wrapText="1"/>
    </xf>
    <xf numFmtId="0" fontId="23" fillId="31" borderId="55" xfId="4" applyFont="1" applyFill="1" applyBorder="1" applyAlignment="1">
      <alignment horizontal="center" vertical="center" wrapText="1"/>
    </xf>
    <xf numFmtId="0" fontId="23" fillId="30" borderId="55" xfId="4" applyFont="1" applyFill="1" applyBorder="1" applyAlignment="1">
      <alignment horizontal="center" vertical="center" wrapText="1"/>
    </xf>
    <xf numFmtId="0" fontId="23" fillId="3" borderId="56" xfId="4" applyFont="1" applyFill="1" applyBorder="1" applyAlignment="1">
      <alignment horizontal="center" vertical="center" wrapText="1"/>
    </xf>
    <xf numFmtId="0" fontId="23" fillId="27" borderId="57" xfId="4" applyFont="1" applyFill="1" applyBorder="1" applyAlignment="1">
      <alignment horizontal="center" vertical="center" wrapText="1"/>
    </xf>
    <xf numFmtId="0" fontId="23" fillId="27" borderId="55" xfId="4" applyFont="1" applyFill="1" applyBorder="1" applyAlignment="1">
      <alignment horizontal="center" vertical="center" wrapText="1"/>
    </xf>
    <xf numFmtId="9" fontId="23" fillId="26" borderId="52" xfId="5" applyFont="1" applyFill="1" applyBorder="1" applyAlignment="1">
      <alignment horizontal="center" vertical="center" wrapText="1"/>
    </xf>
    <xf numFmtId="0" fontId="23" fillId="32" borderId="54" xfId="4" applyFont="1" applyFill="1" applyBorder="1" applyAlignment="1">
      <alignment horizontal="center" vertical="center" wrapText="1"/>
    </xf>
    <xf numFmtId="9" fontId="23" fillId="33" borderId="56" xfId="5" applyFont="1" applyFill="1" applyBorder="1" applyAlignment="1">
      <alignment horizontal="center" vertical="center" wrapText="1"/>
    </xf>
    <xf numFmtId="0" fontId="39" fillId="29" borderId="57" xfId="4" applyFont="1" applyFill="1" applyBorder="1" applyAlignment="1">
      <alignment horizontal="center" vertical="center" wrapText="1"/>
    </xf>
    <xf numFmtId="0" fontId="39" fillId="29" borderId="53" xfId="4" applyFont="1" applyFill="1" applyBorder="1" applyAlignment="1">
      <alignment horizontal="center" vertical="center" wrapText="1"/>
    </xf>
    <xf numFmtId="0" fontId="39" fillId="31" borderId="54" xfId="4" applyFont="1" applyFill="1" applyBorder="1" applyAlignment="1">
      <alignment horizontal="center" vertical="center" wrapText="1"/>
    </xf>
    <xf numFmtId="0" fontId="39" fillId="31" borderId="55" xfId="4" applyFont="1" applyFill="1" applyBorder="1" applyAlignment="1">
      <alignment horizontal="center" vertical="center" wrapText="1"/>
    </xf>
    <xf numFmtId="0" fontId="39" fillId="30" borderId="55" xfId="4" applyFont="1" applyFill="1" applyBorder="1" applyAlignment="1">
      <alignment horizontal="center" vertical="center" wrapText="1"/>
    </xf>
    <xf numFmtId="0" fontId="39" fillId="3" borderId="56" xfId="4" applyFont="1" applyFill="1" applyBorder="1" applyAlignment="1">
      <alignment horizontal="center" vertical="center" wrapText="1"/>
    </xf>
    <xf numFmtId="17" fontId="39" fillId="27" borderId="57" xfId="4" applyNumberFormat="1" applyFont="1" applyFill="1" applyBorder="1" applyAlignment="1">
      <alignment horizontal="center" vertical="center" wrapText="1"/>
    </xf>
    <xf numFmtId="0" fontId="39" fillId="27" borderId="55" xfId="4" applyFont="1" applyFill="1" applyBorder="1" applyAlignment="1">
      <alignment horizontal="center" vertical="center" wrapText="1"/>
    </xf>
    <xf numFmtId="9" fontId="39" fillId="26" borderId="52" xfId="5" applyFont="1" applyFill="1" applyBorder="1" applyAlignment="1">
      <alignment horizontal="center" vertical="center" wrapText="1"/>
    </xf>
    <xf numFmtId="0" fontId="39" fillId="32" borderId="54" xfId="0" applyFont="1" applyFill="1" applyBorder="1" applyAlignment="1">
      <alignment horizontal="center" wrapText="1"/>
    </xf>
    <xf numFmtId="9" fontId="39" fillId="33" borderId="56" xfId="5" applyFont="1" applyFill="1" applyBorder="1" applyAlignment="1">
      <alignment horizontal="center" vertical="center" wrapText="1"/>
    </xf>
    <xf numFmtId="0" fontId="39" fillId="29" borderId="54" xfId="4" applyFont="1" applyFill="1" applyBorder="1" applyAlignment="1">
      <alignment horizontal="center" vertical="center" wrapText="1"/>
    </xf>
    <xf numFmtId="0" fontId="39" fillId="27" borderId="57" xfId="4" applyFont="1" applyFill="1" applyBorder="1" applyAlignment="1">
      <alignment horizontal="center" vertical="center" wrapText="1"/>
    </xf>
    <xf numFmtId="17" fontId="39" fillId="27" borderId="55" xfId="4" applyNumberFormat="1" applyFont="1" applyFill="1" applyBorder="1" applyAlignment="1">
      <alignment horizontal="center" vertical="center" wrapText="1"/>
    </xf>
    <xf numFmtId="0" fontId="39" fillId="32" borderId="54" xfId="0" applyFont="1" applyFill="1" applyBorder="1" applyAlignment="1">
      <alignment wrapText="1"/>
    </xf>
    <xf numFmtId="0" fontId="39" fillId="29" borderId="59" xfId="4" applyFont="1" applyFill="1" applyBorder="1" applyAlignment="1">
      <alignment horizontal="center" vertical="center" wrapText="1"/>
    </xf>
    <xf numFmtId="0" fontId="39" fillId="29" borderId="49" xfId="4" applyFont="1" applyFill="1" applyBorder="1" applyAlignment="1">
      <alignment horizontal="center" vertical="center" wrapText="1"/>
    </xf>
    <xf numFmtId="0" fontId="39" fillId="27" borderId="59" xfId="4" applyFont="1" applyFill="1" applyBorder="1" applyAlignment="1">
      <alignment horizontal="center" vertical="center" wrapText="1"/>
    </xf>
    <xf numFmtId="9" fontId="39" fillId="26" borderId="48" xfId="5" applyFont="1" applyFill="1" applyBorder="1" applyAlignment="1">
      <alignment horizontal="center" vertical="center" wrapText="1"/>
    </xf>
    <xf numFmtId="0" fontId="5" fillId="0" borderId="55" xfId="0" applyFont="1" applyBorder="1" applyAlignment="1" applyProtection="1">
      <alignment horizontal="center" vertical="center" textRotation="90"/>
      <protection locked="0"/>
    </xf>
    <xf numFmtId="165" fontId="23" fillId="13" borderId="55" xfId="2" applyFont="1" applyFill="1" applyBorder="1" applyAlignment="1" applyProtection="1">
      <alignment horizontal="center" vertical="center" textRotation="90" wrapText="1"/>
      <protection locked="0"/>
    </xf>
    <xf numFmtId="165" fontId="23" fillId="0" borderId="55" xfId="2" applyFont="1" applyFill="1" applyBorder="1" applyAlignment="1" applyProtection="1">
      <alignment horizontal="center" vertical="center" textRotation="90" wrapText="1"/>
      <protection locked="0"/>
    </xf>
    <xf numFmtId="0" fontId="5" fillId="0" borderId="55" xfId="0" applyFont="1" applyBorder="1" applyAlignment="1" applyProtection="1">
      <alignment horizontal="center" vertical="center"/>
      <protection locked="0"/>
    </xf>
    <xf numFmtId="165" fontId="5" fillId="0" borderId="55" xfId="0" applyNumberFormat="1" applyFont="1" applyBorder="1" applyAlignment="1" applyProtection="1">
      <alignment horizontal="center" vertical="center"/>
      <protection locked="0"/>
    </xf>
    <xf numFmtId="166" fontId="12" fillId="0" borderId="55" xfId="3" applyNumberFormat="1" applyFont="1" applyBorder="1" applyAlignment="1">
      <alignment horizontal="right" vertical="center"/>
    </xf>
    <xf numFmtId="0" fontId="33" fillId="24" borderId="55" xfId="3" applyFont="1" applyFill="1" applyBorder="1" applyAlignment="1">
      <alignment horizontal="center" vertical="center" wrapText="1"/>
    </xf>
    <xf numFmtId="0" fontId="5" fillId="0" borderId="60" xfId="0" applyFont="1" applyBorder="1" applyAlignment="1" applyProtection="1">
      <alignment horizontal="center" vertical="center"/>
      <protection locked="0"/>
    </xf>
    <xf numFmtId="165" fontId="5" fillId="0" borderId="60" xfId="0" applyNumberFormat="1" applyFont="1" applyBorder="1" applyAlignment="1" applyProtection="1">
      <alignment horizontal="center" vertical="center"/>
      <protection locked="0"/>
    </xf>
    <xf numFmtId="166" fontId="12" fillId="0" borderId="60" xfId="3" applyNumberFormat="1" applyFont="1" applyBorder="1" applyAlignment="1">
      <alignment horizontal="right" vertical="center"/>
    </xf>
    <xf numFmtId="0" fontId="0" fillId="0" borderId="55" xfId="0" applyBorder="1"/>
    <xf numFmtId="0" fontId="0" fillId="0" borderId="55" xfId="0" applyBorder="1" applyAlignment="1">
      <alignment wrapText="1"/>
    </xf>
    <xf numFmtId="0" fontId="36" fillId="0" borderId="55" xfId="0" applyFont="1" applyBorder="1" applyAlignment="1">
      <alignment wrapText="1"/>
    </xf>
    <xf numFmtId="0" fontId="36" fillId="28" borderId="55" xfId="0" applyFont="1" applyFill="1" applyBorder="1" applyAlignment="1">
      <alignment wrapText="1"/>
    </xf>
    <xf numFmtId="0" fontId="36" fillId="28" borderId="55" xfId="0" applyFont="1" applyFill="1" applyBorder="1" applyAlignment="1">
      <alignment horizontal="center" wrapText="1"/>
    </xf>
    <xf numFmtId="0" fontId="36" fillId="23" borderId="55" xfId="0" applyFont="1" applyFill="1" applyBorder="1" applyAlignment="1">
      <alignment horizontal="center" wrapText="1"/>
    </xf>
    <xf numFmtId="0" fontId="36" fillId="27" borderId="55" xfId="0" applyFont="1" applyFill="1" applyBorder="1"/>
    <xf numFmtId="0" fontId="36" fillId="27" borderId="55" xfId="0" applyFont="1" applyFill="1" applyBorder="1" applyAlignment="1">
      <alignment horizontal="center"/>
    </xf>
    <xf numFmtId="0" fontId="46" fillId="0" borderId="64" xfId="0" applyFont="1" applyBorder="1" applyAlignment="1">
      <alignment vertical="center"/>
    </xf>
    <xf numFmtId="0" fontId="47" fillId="0" borderId="64" xfId="0" applyFont="1" applyBorder="1" applyAlignment="1">
      <alignment vertical="center"/>
    </xf>
    <xf numFmtId="0" fontId="0" fillId="0" borderId="55" xfId="0" applyBorder="1" applyAlignment="1">
      <alignment vertical="center"/>
    </xf>
    <xf numFmtId="0" fontId="48" fillId="4" borderId="54" xfId="0" applyFont="1" applyFill="1" applyBorder="1" applyAlignment="1">
      <alignment vertical="center"/>
    </xf>
    <xf numFmtId="0" fontId="0" fillId="0" borderId="55" xfId="0" applyBorder="1" applyAlignment="1">
      <alignment vertical="center" wrapText="1"/>
    </xf>
    <xf numFmtId="0" fontId="0" fillId="25" borderId="55" xfId="0" applyFill="1" applyBorder="1" applyAlignment="1">
      <alignment vertical="center"/>
    </xf>
    <xf numFmtId="0" fontId="0" fillId="45" borderId="55" xfId="0" applyFill="1" applyBorder="1" applyAlignment="1">
      <alignment vertical="center"/>
    </xf>
    <xf numFmtId="168" fontId="10" fillId="0" borderId="55" xfId="12" applyNumberFormat="1" applyFont="1" applyBorder="1" applyAlignment="1">
      <alignment vertical="center"/>
    </xf>
    <xf numFmtId="168" fontId="0" fillId="45" borderId="55" xfId="0" applyNumberFormat="1" applyFill="1" applyBorder="1" applyAlignment="1">
      <alignment vertical="center"/>
    </xf>
    <xf numFmtId="1" fontId="0" fillId="45" borderId="55" xfId="0" applyNumberFormat="1" applyFill="1" applyBorder="1" applyAlignment="1">
      <alignment vertical="center"/>
    </xf>
    <xf numFmtId="9" fontId="0" fillId="0" borderId="55" xfId="1" applyFont="1" applyBorder="1" applyAlignment="1">
      <alignment vertical="center"/>
    </xf>
    <xf numFmtId="0" fontId="48" fillId="4" borderId="57" xfId="0" applyFont="1" applyFill="1" applyBorder="1" applyAlignment="1">
      <alignment vertical="center"/>
    </xf>
    <xf numFmtId="0" fontId="0" fillId="0" borderId="56" xfId="0" applyBorder="1" applyAlignment="1">
      <alignment vertical="center"/>
    </xf>
    <xf numFmtId="0" fontId="5" fillId="0" borderId="55" xfId="0" applyFont="1" applyBorder="1" applyAlignment="1" applyProtection="1">
      <alignment wrapText="1"/>
      <protection locked="0"/>
    </xf>
    <xf numFmtId="0" fontId="35" fillId="9" borderId="55" xfId="0" applyFont="1" applyFill="1" applyBorder="1" applyAlignment="1" applyProtection="1">
      <alignment horizontal="center" vertical="center" textRotation="90" wrapText="1"/>
      <protection locked="0"/>
    </xf>
    <xf numFmtId="165" fontId="6" fillId="7" borderId="57" xfId="2" applyFont="1" applyFill="1" applyBorder="1" applyAlignment="1" applyProtection="1">
      <alignment horizontal="center" vertical="center" textRotation="90" wrapText="1"/>
      <protection locked="0"/>
    </xf>
    <xf numFmtId="165" fontId="6" fillId="5" borderId="55" xfId="2" applyFont="1" applyFill="1" applyBorder="1" applyAlignment="1" applyProtection="1">
      <alignment horizontal="center" vertical="center" textRotation="90" wrapText="1"/>
      <protection locked="0"/>
    </xf>
    <xf numFmtId="165" fontId="6" fillId="8" borderId="55" xfId="2" applyFont="1" applyFill="1" applyBorder="1" applyAlignment="1" applyProtection="1">
      <alignment horizontal="center" vertical="center" textRotation="90" wrapText="1"/>
      <protection locked="0"/>
    </xf>
    <xf numFmtId="165" fontId="6" fillId="8" borderId="57" xfId="2" applyFont="1" applyFill="1" applyBorder="1" applyAlignment="1" applyProtection="1">
      <alignment horizontal="center" vertical="center" textRotation="90" wrapText="1"/>
      <protection locked="0"/>
    </xf>
    <xf numFmtId="0" fontId="7" fillId="3" borderId="55" xfId="0" applyFont="1" applyFill="1" applyBorder="1" applyAlignment="1" applyProtection="1">
      <alignment horizontal="center" vertical="center" textRotation="90" wrapText="1"/>
      <protection locked="0"/>
    </xf>
    <xf numFmtId="0" fontId="7" fillId="4" borderId="55" xfId="0" applyFont="1" applyFill="1" applyBorder="1" applyAlignment="1" applyProtection="1">
      <alignment horizontal="center" vertical="center" textRotation="90" wrapText="1"/>
      <protection locked="0"/>
    </xf>
    <xf numFmtId="0" fontId="7" fillId="5" borderId="55" xfId="0" applyFont="1" applyFill="1" applyBorder="1" applyAlignment="1" applyProtection="1">
      <alignment horizontal="center" vertical="center" textRotation="90" wrapText="1"/>
      <protection locked="0"/>
    </xf>
    <xf numFmtId="0" fontId="7" fillId="6" borderId="55" xfId="0" applyFont="1" applyFill="1" applyBorder="1" applyAlignment="1" applyProtection="1">
      <alignment horizontal="center" vertical="center" textRotation="90" wrapText="1"/>
      <protection locked="0"/>
    </xf>
    <xf numFmtId="0" fontId="7" fillId="9" borderId="55" xfId="0" applyFont="1" applyFill="1" applyBorder="1" applyAlignment="1" applyProtection="1">
      <alignment horizontal="center" vertical="center" textRotation="90" wrapText="1"/>
      <protection locked="0"/>
    </xf>
    <xf numFmtId="49" fontId="7" fillId="4" borderId="55" xfId="0" applyNumberFormat="1" applyFont="1" applyFill="1" applyBorder="1" applyAlignment="1" applyProtection="1">
      <alignment horizontal="center" vertical="center" textRotation="90" wrapText="1"/>
      <protection locked="0"/>
    </xf>
    <xf numFmtId="0" fontId="7" fillId="10" borderId="55" xfId="0" applyFont="1" applyFill="1" applyBorder="1" applyAlignment="1" applyProtection="1">
      <alignment horizontal="center" vertical="center" textRotation="90" wrapText="1"/>
      <protection locked="0"/>
    </xf>
    <xf numFmtId="0" fontId="5" fillId="3" borderId="55" xfId="0" applyFont="1" applyFill="1" applyBorder="1" applyAlignment="1" applyProtection="1">
      <alignment horizontal="center" vertical="center" textRotation="90"/>
      <protection locked="0"/>
    </xf>
    <xf numFmtId="0" fontId="5" fillId="4" borderId="55" xfId="0" applyFont="1" applyFill="1" applyBorder="1" applyAlignment="1" applyProtection="1">
      <alignment horizontal="center" vertical="center" textRotation="90"/>
      <protection locked="0"/>
    </xf>
    <xf numFmtId="0" fontId="5" fillId="5" borderId="55" xfId="0" applyFont="1" applyFill="1" applyBorder="1" applyAlignment="1" applyProtection="1">
      <alignment horizontal="center" vertical="center" textRotation="90"/>
      <protection locked="0"/>
    </xf>
    <xf numFmtId="0" fontId="5" fillId="6" borderId="55" xfId="0" applyFont="1" applyFill="1" applyBorder="1" applyAlignment="1" applyProtection="1">
      <alignment horizontal="center" vertical="center" textRotation="90"/>
      <protection locked="0"/>
    </xf>
    <xf numFmtId="0" fontId="7" fillId="0" borderId="55" xfId="0" applyFont="1" applyBorder="1" applyAlignment="1">
      <alignment vertical="center" wrapText="1"/>
    </xf>
    <xf numFmtId="9" fontId="26" fillId="0" borderId="57" xfId="1" applyFont="1" applyFill="1" applyBorder="1" applyAlignment="1"/>
    <xf numFmtId="0" fontId="7" fillId="0" borderId="56" xfId="0" applyFont="1" applyBorder="1" applyAlignment="1">
      <alignment horizontal="center" vertical="center"/>
    </xf>
    <xf numFmtId="0" fontId="7" fillId="0" borderId="52" xfId="0" applyFont="1" applyBorder="1" applyAlignment="1">
      <alignment horizontal="center" vertical="center"/>
    </xf>
    <xf numFmtId="167" fontId="8" fillId="0" borderId="54" xfId="7" applyNumberFormat="1" applyFont="1" applyBorder="1" applyAlignment="1"/>
    <xf numFmtId="0" fontId="0" fillId="3" borderId="55" xfId="0" applyFill="1" applyBorder="1"/>
    <xf numFmtId="0" fontId="0" fillId="4" borderId="55" xfId="0" applyFill="1" applyBorder="1"/>
    <xf numFmtId="0" fontId="0" fillId="5" borderId="55" xfId="0" applyFill="1" applyBorder="1"/>
    <xf numFmtId="0" fontId="13" fillId="6" borderId="55" xfId="0" applyFont="1" applyFill="1" applyBorder="1"/>
    <xf numFmtId="0" fontId="0" fillId="14" borderId="52" xfId="0" applyFill="1" applyBorder="1"/>
    <xf numFmtId="0" fontId="0" fillId="0" borderId="54" xfId="0" applyBorder="1"/>
    <xf numFmtId="0" fontId="0" fillId="6" borderId="55" xfId="0" applyFill="1" applyBorder="1"/>
    <xf numFmtId="0" fontId="7" fillId="9" borderId="55" xfId="0" applyFont="1" applyFill="1" applyBorder="1" applyAlignment="1" applyProtection="1">
      <alignment horizontal="center" vertical="center" wrapText="1"/>
      <protection locked="0"/>
    </xf>
    <xf numFmtId="0" fontId="0" fillId="14" borderId="56" xfId="0" applyFill="1" applyBorder="1"/>
    <xf numFmtId="0" fontId="6" fillId="7" borderId="57" xfId="1" applyNumberFormat="1" applyFont="1" applyFill="1" applyBorder="1" applyAlignment="1" applyProtection="1">
      <alignment horizontal="center" vertical="center" wrapText="1"/>
      <protection locked="0"/>
    </xf>
    <xf numFmtId="0" fontId="6" fillId="5" borderId="55" xfId="1" applyNumberFormat="1" applyFont="1" applyFill="1" applyBorder="1" applyAlignment="1" applyProtection="1">
      <alignment horizontal="center" vertical="center" wrapText="1"/>
      <protection locked="0"/>
    </xf>
    <xf numFmtId="0" fontId="6" fillId="8" borderId="55" xfId="1" applyNumberFormat="1" applyFont="1" applyFill="1" applyBorder="1" applyAlignment="1" applyProtection="1">
      <alignment horizontal="center" vertical="center" wrapText="1"/>
      <protection locked="0"/>
    </xf>
    <xf numFmtId="0" fontId="6" fillId="8" borderId="57" xfId="2" applyNumberFormat="1" applyFont="1" applyFill="1" applyBorder="1" applyAlignment="1" applyProtection="1">
      <alignment horizontal="center" vertical="center" wrapText="1"/>
    </xf>
    <xf numFmtId="165" fontId="6" fillId="7" borderId="57" xfId="2" applyFont="1" applyFill="1" applyBorder="1" applyAlignment="1" applyProtection="1">
      <alignment horizontal="center" vertical="center" wrapText="1"/>
      <protection locked="0"/>
    </xf>
    <xf numFmtId="165" fontId="6" fillId="5" borderId="55" xfId="2" applyFont="1" applyFill="1" applyBorder="1" applyAlignment="1" applyProtection="1">
      <alignment horizontal="center" vertical="center" wrapText="1"/>
      <protection locked="0"/>
    </xf>
    <xf numFmtId="165" fontId="6" fillId="8" borderId="55" xfId="2" applyFont="1" applyFill="1" applyBorder="1" applyAlignment="1" applyProtection="1">
      <alignment horizontal="center" vertical="center" wrapText="1"/>
      <protection locked="0"/>
    </xf>
    <xf numFmtId="0" fontId="7" fillId="3" borderId="55"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5" borderId="55" xfId="0" applyFont="1" applyFill="1" applyBorder="1" applyAlignment="1" applyProtection="1">
      <alignment horizontal="center" vertical="center" wrapText="1"/>
      <protection locked="0"/>
    </xf>
    <xf numFmtId="0" fontId="7" fillId="6" borderId="55" xfId="0" applyFont="1" applyFill="1" applyBorder="1" applyAlignment="1" applyProtection="1">
      <alignment horizontal="center" vertical="center" wrapText="1"/>
      <protection locked="0"/>
    </xf>
    <xf numFmtId="0" fontId="7" fillId="10" borderId="55" xfId="0" applyFont="1" applyFill="1" applyBorder="1" applyAlignment="1" applyProtection="1">
      <alignment horizontal="center" vertical="center" wrapText="1"/>
      <protection locked="0"/>
    </xf>
    <xf numFmtId="0" fontId="5" fillId="3" borderId="55" xfId="0" applyFont="1" applyFill="1" applyBorder="1" applyAlignment="1" applyProtection="1">
      <alignment horizontal="center" vertical="center"/>
      <protection locked="0"/>
    </xf>
    <xf numFmtId="0" fontId="5" fillId="4" borderId="55" xfId="0" applyFont="1" applyFill="1" applyBorder="1" applyAlignment="1" applyProtection="1">
      <alignment horizontal="center" vertical="center"/>
      <protection locked="0"/>
    </xf>
    <xf numFmtId="0" fontId="5" fillId="5" borderId="55" xfId="0" applyFont="1" applyFill="1" applyBorder="1" applyAlignment="1" applyProtection="1">
      <alignment horizontal="center" vertical="center"/>
      <protection locked="0"/>
    </xf>
    <xf numFmtId="0" fontId="5" fillId="6" borderId="55" xfId="0" applyFont="1" applyFill="1" applyBorder="1" applyAlignment="1" applyProtection="1">
      <alignment horizontal="center" vertical="center"/>
      <protection locked="0"/>
    </xf>
    <xf numFmtId="0" fontId="11" fillId="6" borderId="55" xfId="0" applyFont="1" applyFill="1" applyBorder="1" applyAlignment="1" applyProtection="1">
      <alignment horizontal="center" vertical="center"/>
      <protection locked="0"/>
    </xf>
    <xf numFmtId="0" fontId="7" fillId="0" borderId="53" xfId="0" applyFont="1" applyBorder="1" applyAlignment="1">
      <alignment horizontal="center" vertical="center"/>
    </xf>
    <xf numFmtId="9" fontId="6" fillId="7" borderId="57" xfId="1" applyFont="1" applyFill="1" applyBorder="1" applyAlignment="1" applyProtection="1">
      <alignment horizontal="center" vertical="center" wrapText="1"/>
      <protection locked="0"/>
    </xf>
    <xf numFmtId="9" fontId="6" fillId="5" borderId="55" xfId="1" applyFont="1" applyFill="1" applyBorder="1" applyAlignment="1" applyProtection="1">
      <alignment horizontal="center" vertical="center" wrapText="1"/>
      <protection locked="0"/>
    </xf>
    <xf numFmtId="9" fontId="6" fillId="8" borderId="55" xfId="1" applyFont="1" applyFill="1" applyBorder="1" applyAlignment="1" applyProtection="1">
      <alignment horizontal="center" vertical="center" wrapText="1"/>
      <protection locked="0"/>
    </xf>
    <xf numFmtId="0" fontId="7" fillId="0" borderId="55" xfId="0" applyFont="1" applyBorder="1" applyAlignment="1">
      <alignment horizontal="left" vertical="center" wrapText="1"/>
    </xf>
    <xf numFmtId="9" fontId="7" fillId="0" borderId="56" xfId="1" applyFont="1" applyFill="1" applyBorder="1" applyAlignment="1">
      <alignment horizontal="center" vertical="center" wrapText="1"/>
    </xf>
    <xf numFmtId="9" fontId="7" fillId="0" borderId="52" xfId="1" applyFont="1" applyFill="1" applyBorder="1" applyAlignment="1">
      <alignment horizontal="center" vertical="center" wrapText="1"/>
    </xf>
    <xf numFmtId="9" fontId="7" fillId="0" borderId="53" xfId="1" applyFont="1" applyFill="1" applyBorder="1" applyAlignment="1">
      <alignment horizontal="center" vertical="center" wrapText="1"/>
    </xf>
    <xf numFmtId="9" fontId="7" fillId="0" borderId="56" xfId="0" applyNumberFormat="1" applyFont="1" applyBorder="1" applyAlignment="1">
      <alignment horizontal="center" vertical="center"/>
    </xf>
    <xf numFmtId="9" fontId="7" fillId="0" borderId="52" xfId="0" applyNumberFormat="1" applyFont="1" applyBorder="1" applyAlignment="1">
      <alignment horizontal="center" vertical="center"/>
    </xf>
    <xf numFmtId="9" fontId="7" fillId="0" borderId="53" xfId="0" applyNumberFormat="1" applyFont="1" applyBorder="1" applyAlignment="1">
      <alignment horizontal="center" vertical="center"/>
    </xf>
    <xf numFmtId="167" fontId="11" fillId="12" borderId="54" xfId="7" applyNumberFormat="1" applyFont="1" applyFill="1" applyBorder="1" applyAlignment="1">
      <alignment horizontal="center" vertical="center" wrapText="1"/>
    </xf>
    <xf numFmtId="9" fontId="7" fillId="0" borderId="55" xfId="1" applyFont="1" applyFill="1" applyBorder="1" applyAlignment="1">
      <alignment horizontal="center" vertical="center" wrapText="1"/>
    </xf>
    <xf numFmtId="9" fontId="14" fillId="12" borderId="55" xfId="1" applyFont="1" applyFill="1" applyBorder="1" applyAlignment="1">
      <alignment horizontal="right" wrapText="1"/>
    </xf>
    <xf numFmtId="0" fontId="14" fillId="12" borderId="52" xfId="0" applyFont="1" applyFill="1" applyBorder="1" applyAlignment="1">
      <alignment horizontal="right"/>
    </xf>
    <xf numFmtId="0" fontId="5" fillId="0" borderId="54" xfId="0" applyFont="1" applyBorder="1"/>
    <xf numFmtId="0" fontId="5" fillId="12" borderId="55" xfId="0" applyFont="1" applyFill="1" applyBorder="1"/>
    <xf numFmtId="0" fontId="5" fillId="12" borderId="56" xfId="0" applyFont="1" applyFill="1" applyBorder="1"/>
    <xf numFmtId="167" fontId="11" fillId="15" borderId="54" xfId="7" applyNumberFormat="1" applyFont="1" applyFill="1" applyBorder="1" applyAlignment="1">
      <alignment horizontal="center" vertical="center"/>
    </xf>
    <xf numFmtId="0" fontId="7" fillId="0" borderId="55" xfId="0" applyFont="1" applyBorder="1" applyAlignment="1">
      <alignment horizontal="center" vertical="center"/>
    </xf>
    <xf numFmtId="0" fontId="14" fillId="3" borderId="55" xfId="0" applyFont="1" applyFill="1" applyBorder="1" applyAlignment="1">
      <alignment horizontal="right"/>
    </xf>
    <xf numFmtId="0" fontId="14" fillId="4" borderId="55" xfId="0" applyFont="1" applyFill="1" applyBorder="1" applyAlignment="1">
      <alignment horizontal="right"/>
    </xf>
    <xf numFmtId="0" fontId="14" fillId="5" borderId="55" xfId="0" applyFont="1" applyFill="1" applyBorder="1" applyAlignment="1">
      <alignment horizontal="right"/>
    </xf>
    <xf numFmtId="0" fontId="14" fillId="6" borderId="55" xfId="0" applyFont="1" applyFill="1" applyBorder="1" applyAlignment="1">
      <alignment horizontal="right"/>
    </xf>
    <xf numFmtId="0" fontId="14" fillId="14" borderId="52" xfId="0" applyFont="1" applyFill="1" applyBorder="1" applyAlignment="1">
      <alignment horizontal="right"/>
    </xf>
    <xf numFmtId="167" fontId="11" fillId="12" borderId="54" xfId="7" applyNumberFormat="1" applyFont="1" applyFill="1" applyBorder="1" applyAlignment="1">
      <alignment horizontal="center" vertical="center"/>
    </xf>
    <xf numFmtId="0" fontId="14" fillId="12" borderId="55" xfId="0" applyFont="1" applyFill="1" applyBorder="1" applyAlignment="1">
      <alignment horizontal="right"/>
    </xf>
    <xf numFmtId="0" fontId="14" fillId="0" borderId="54" xfId="0" applyFont="1" applyBorder="1" applyAlignment="1">
      <alignment horizontal="right"/>
    </xf>
    <xf numFmtId="0" fontId="10" fillId="12" borderId="55" xfId="0" applyFont="1" applyFill="1" applyBorder="1" applyAlignment="1">
      <alignment horizontal="right"/>
    </xf>
    <xf numFmtId="0" fontId="14" fillId="12" borderId="56" xfId="0" applyFont="1" applyFill="1" applyBorder="1" applyAlignment="1">
      <alignment horizontal="right"/>
    </xf>
    <xf numFmtId="167" fontId="24" fillId="0" borderId="54" xfId="7" applyNumberFormat="1" applyFont="1" applyBorder="1" applyAlignment="1"/>
    <xf numFmtId="0" fontId="16" fillId="3" borderId="55" xfId="0" applyFont="1" applyFill="1" applyBorder="1"/>
    <xf numFmtId="0" fontId="16" fillId="4" borderId="55" xfId="0" applyFont="1" applyFill="1" applyBorder="1"/>
    <xf numFmtId="0" fontId="16" fillId="5" borderId="55" xfId="0" applyFont="1" applyFill="1" applyBorder="1"/>
    <xf numFmtId="0" fontId="16" fillId="14" borderId="52" xfId="0" applyFont="1" applyFill="1" applyBorder="1"/>
    <xf numFmtId="0" fontId="7" fillId="0" borderId="60" xfId="0" applyFont="1" applyBorder="1" applyAlignment="1">
      <alignment horizontal="left" vertical="center" wrapText="1"/>
    </xf>
    <xf numFmtId="9" fontId="26" fillId="0" borderId="51" xfId="1" applyFont="1" applyFill="1" applyBorder="1" applyAlignment="1"/>
    <xf numFmtId="0" fontId="7" fillId="0" borderId="65"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0" fillId="14" borderId="48" xfId="0" applyFill="1" applyBorder="1"/>
    <xf numFmtId="0" fontId="49" fillId="11" borderId="55" xfId="0" applyFont="1" applyFill="1" applyBorder="1" applyAlignment="1">
      <alignment vertical="center" wrapText="1"/>
    </xf>
    <xf numFmtId="0" fontId="42" fillId="5" borderId="55" xfId="0" applyFont="1" applyFill="1" applyBorder="1" applyAlignment="1">
      <alignment horizontal="center" vertical="center" wrapText="1"/>
    </xf>
    <xf numFmtId="0" fontId="42" fillId="5" borderId="56" xfId="0" applyFont="1" applyFill="1" applyBorder="1" applyAlignment="1">
      <alignment horizontal="center" vertical="center" wrapText="1"/>
    </xf>
    <xf numFmtId="0" fontId="0" fillId="15" borderId="55" xfId="0" applyFill="1" applyBorder="1" applyAlignment="1">
      <alignment horizontal="left" vertical="center" wrapText="1"/>
    </xf>
    <xf numFmtId="0" fontId="0" fillId="15" borderId="55" xfId="0" applyFill="1" applyBorder="1" applyAlignment="1">
      <alignment horizontal="center" vertical="center" wrapText="1"/>
    </xf>
    <xf numFmtId="0" fontId="0" fillId="15" borderId="56" xfId="0" applyFill="1" applyBorder="1" applyAlignment="1">
      <alignment horizontal="left" vertical="center" wrapText="1"/>
    </xf>
    <xf numFmtId="0" fontId="13" fillId="5" borderId="55" xfId="0" applyFont="1" applyFill="1" applyBorder="1" applyAlignment="1">
      <alignment horizontal="center" vertical="top" wrapText="1"/>
    </xf>
    <xf numFmtId="0" fontId="13" fillId="5" borderId="56" xfId="0" applyFont="1" applyFill="1" applyBorder="1" applyAlignment="1">
      <alignment horizontal="center" vertical="top" wrapText="1"/>
    </xf>
    <xf numFmtId="0" fontId="0" fillId="5" borderId="55" xfId="0" applyFill="1" applyBorder="1" applyAlignment="1">
      <alignment horizontal="center" vertical="center" wrapText="1"/>
    </xf>
    <xf numFmtId="0" fontId="0" fillId="5" borderId="55" xfId="0" applyFill="1" applyBorder="1" applyAlignment="1">
      <alignment horizontal="left" vertical="center" wrapText="1"/>
    </xf>
    <xf numFmtId="0" fontId="0" fillId="5" borderId="56" xfId="0" applyFill="1" applyBorder="1" applyAlignment="1">
      <alignment horizontal="left" vertical="center" wrapText="1"/>
    </xf>
    <xf numFmtId="0" fontId="13" fillId="0" borderId="55" xfId="0" applyFont="1" applyBorder="1" applyAlignment="1">
      <alignment horizontal="center" vertical="top" wrapText="1"/>
    </xf>
    <xf numFmtId="0" fontId="13" fillId="15" borderId="55" xfId="0" applyFont="1" applyFill="1" applyBorder="1" applyAlignment="1">
      <alignment horizontal="center" vertical="top" wrapText="1"/>
    </xf>
    <xf numFmtId="0" fontId="13" fillId="15" borderId="56" xfId="0" applyFont="1" applyFill="1" applyBorder="1" applyAlignment="1">
      <alignment horizontal="center" vertical="top" wrapText="1"/>
    </xf>
    <xf numFmtId="0" fontId="0" fillId="0" borderId="55" xfId="0" applyBorder="1" applyAlignment="1">
      <alignment horizontal="center" vertical="center" wrapText="1"/>
    </xf>
    <xf numFmtId="0" fontId="0" fillId="15" borderId="55" xfId="0" applyFill="1" applyBorder="1" applyAlignment="1">
      <alignment horizontal="left" vertical="top" wrapText="1"/>
    </xf>
    <xf numFmtId="0" fontId="17" fillId="0" borderId="55" xfId="0" applyFont="1" applyBorder="1" applyAlignment="1">
      <alignment vertical="center"/>
    </xf>
    <xf numFmtId="0" fontId="0" fillId="15" borderId="57" xfId="0" applyFill="1" applyBorder="1" applyAlignment="1">
      <alignment horizontal="center" vertical="center" wrapText="1"/>
    </xf>
    <xf numFmtId="0" fontId="20" fillId="0" borderId="55" xfId="0" applyFont="1" applyBorder="1" applyAlignment="1">
      <alignment vertical="center"/>
    </xf>
    <xf numFmtId="0" fontId="20" fillId="0" borderId="66" xfId="0" applyFont="1" applyBorder="1" applyAlignment="1">
      <alignment vertical="center"/>
    </xf>
    <xf numFmtId="0" fontId="0" fillId="15" borderId="57" xfId="0" applyFill="1" applyBorder="1"/>
    <xf numFmtId="0" fontId="0" fillId="15" borderId="55" xfId="0" applyFill="1" applyBorder="1"/>
    <xf numFmtId="0" fontId="20" fillId="0" borderId="55" xfId="0" applyFont="1" applyBorder="1" applyAlignment="1">
      <alignment horizontal="center" vertical="center"/>
    </xf>
    <xf numFmtId="0" fontId="0" fillId="15" borderId="60" xfId="0" applyFill="1" applyBorder="1"/>
    <xf numFmtId="0" fontId="19" fillId="15" borderId="66" xfId="0" applyFont="1" applyFill="1" applyBorder="1"/>
    <xf numFmtId="0" fontId="0" fillId="15" borderId="66" xfId="0" applyFill="1" applyBorder="1"/>
    <xf numFmtId="0" fontId="0" fillId="15" borderId="67" xfId="0" applyFill="1" applyBorder="1"/>
    <xf numFmtId="0" fontId="0" fillId="15" borderId="68" xfId="0" applyFill="1" applyBorder="1"/>
    <xf numFmtId="0" fontId="40" fillId="34" borderId="55" xfId="0" applyFont="1" applyFill="1" applyBorder="1" applyAlignment="1">
      <alignment horizontal="center" vertical="center" wrapText="1"/>
    </xf>
    <xf numFmtId="0" fontId="8" fillId="17" borderId="55" xfId="0" applyFont="1" applyFill="1" applyBorder="1" applyAlignment="1">
      <alignment vertical="center" wrapText="1"/>
    </xf>
    <xf numFmtId="0" fontId="8" fillId="20" borderId="55" xfId="0" applyFont="1" applyFill="1" applyBorder="1" applyAlignment="1">
      <alignment vertical="center" wrapText="1"/>
    </xf>
    <xf numFmtId="0" fontId="8" fillId="0" borderId="55" xfId="0" applyFont="1" applyBorder="1" applyAlignment="1">
      <alignment vertical="center" wrapText="1"/>
    </xf>
    <xf numFmtId="0" fontId="8" fillId="21" borderId="55" xfId="0" applyFont="1" applyFill="1" applyBorder="1" applyAlignment="1">
      <alignment vertical="center" wrapText="1"/>
    </xf>
    <xf numFmtId="0" fontId="41" fillId="0" borderId="55" xfId="0" applyFont="1" applyBorder="1" applyAlignment="1">
      <alignment vertical="center" wrapText="1"/>
    </xf>
    <xf numFmtId="164" fontId="6" fillId="13" borderId="60" xfId="12" applyFont="1" applyFill="1" applyBorder="1" applyAlignment="1">
      <alignment horizontal="center" vertical="center" wrapText="1"/>
    </xf>
    <xf numFmtId="164" fontId="6" fillId="13" borderId="55" xfId="12" applyFont="1" applyFill="1" applyBorder="1" applyAlignment="1">
      <alignment horizontal="center" vertical="center" wrapText="1"/>
    </xf>
    <xf numFmtId="164" fontId="6" fillId="43" borderId="60" xfId="12" applyFont="1" applyFill="1" applyBorder="1" applyAlignment="1">
      <alignment vertical="center" wrapText="1"/>
    </xf>
    <xf numFmtId="0" fontId="47" fillId="0" borderId="55" xfId="0" applyFont="1" applyBorder="1" applyAlignment="1">
      <alignment horizontal="center" vertical="center"/>
    </xf>
    <xf numFmtId="3" fontId="47" fillId="0" borderId="55" xfId="0" applyNumberFormat="1" applyFont="1" applyBorder="1" applyAlignment="1">
      <alignment horizontal="center" vertical="center"/>
    </xf>
    <xf numFmtId="0" fontId="47" fillId="0" borderId="55" xfId="0" applyFont="1" applyBorder="1" applyAlignment="1">
      <alignment horizontal="center" vertical="center" wrapText="1"/>
    </xf>
    <xf numFmtId="167" fontId="47" fillId="23" borderId="55" xfId="12" applyNumberFormat="1" applyFont="1" applyFill="1" applyBorder="1" applyAlignment="1">
      <alignment horizontal="center" vertical="center" wrapText="1"/>
    </xf>
    <xf numFmtId="9" fontId="47" fillId="23" borderId="55" xfId="1" applyFont="1" applyFill="1" applyBorder="1" applyAlignment="1">
      <alignment horizontal="center" vertical="center" wrapText="1"/>
    </xf>
    <xf numFmtId="167" fontId="47" fillId="23" borderId="55" xfId="12" applyNumberFormat="1" applyFont="1" applyFill="1" applyBorder="1" applyAlignment="1">
      <alignment horizontal="center" vertical="center"/>
    </xf>
    <xf numFmtId="9" fontId="47" fillId="23" borderId="55" xfId="1" applyFont="1" applyFill="1" applyBorder="1" applyAlignment="1">
      <alignment horizontal="center" vertical="center"/>
    </xf>
    <xf numFmtId="167" fontId="47" fillId="26" borderId="55" xfId="12" applyNumberFormat="1" applyFont="1" applyFill="1" applyBorder="1" applyAlignment="1">
      <alignment horizontal="center" vertical="center"/>
    </xf>
    <xf numFmtId="9" fontId="47" fillId="26" borderId="55" xfId="1" applyFont="1" applyFill="1" applyBorder="1" applyAlignment="1">
      <alignment horizontal="center" vertical="center"/>
    </xf>
    <xf numFmtId="165" fontId="22" fillId="18" borderId="69" xfId="2" applyFont="1" applyFill="1" applyBorder="1" applyAlignment="1" applyProtection="1">
      <alignment horizontal="center" vertical="center" wrapText="1"/>
      <protection locked="0"/>
    </xf>
    <xf numFmtId="0" fontId="23" fillId="29" borderId="68" xfId="4" applyFont="1" applyFill="1" applyBorder="1" applyAlignment="1">
      <alignment horizontal="center" vertical="center" wrapText="1"/>
    </xf>
    <xf numFmtId="0" fontId="23" fillId="29" borderId="69" xfId="4" applyFont="1" applyFill="1" applyBorder="1" applyAlignment="1">
      <alignment horizontal="center" vertical="center" wrapText="1"/>
    </xf>
    <xf numFmtId="169" fontId="0" fillId="25" borderId="66" xfId="0" applyNumberFormat="1" applyFill="1" applyBorder="1" applyAlignment="1">
      <alignment vertical="center" wrapText="1"/>
    </xf>
    <xf numFmtId="0" fontId="21" fillId="2" borderId="68" xfId="0" applyFont="1" applyFill="1" applyBorder="1" applyAlignment="1" applyProtection="1">
      <alignment horizontal="left" vertical="center" wrapText="1"/>
      <protection locked="0"/>
    </xf>
    <xf numFmtId="165" fontId="22" fillId="18" borderId="66" xfId="2" applyFont="1" applyFill="1" applyBorder="1" applyAlignment="1" applyProtection="1">
      <alignment horizontal="center" vertical="center" wrapText="1"/>
      <protection locked="0"/>
    </xf>
    <xf numFmtId="0" fontId="11" fillId="0" borderId="69" xfId="0" applyFont="1" applyBorder="1" applyAlignment="1" applyProtection="1">
      <alignment vertical="center" wrapText="1"/>
      <protection locked="0"/>
    </xf>
    <xf numFmtId="0" fontId="19" fillId="16" borderId="5" xfId="0" applyFont="1" applyFill="1" applyBorder="1" applyAlignment="1">
      <alignment horizontal="center" vertical="center" wrapText="1"/>
    </xf>
    <xf numFmtId="164" fontId="6" fillId="13" borderId="64" xfId="12" applyFont="1" applyFill="1" applyBorder="1" applyAlignment="1">
      <alignment horizontal="center" vertical="center" wrapText="1"/>
    </xf>
    <xf numFmtId="164" fontId="6" fillId="13" borderId="52" xfId="12" applyFont="1" applyFill="1" applyBorder="1" applyAlignment="1">
      <alignment horizontal="center" vertical="center" wrapText="1"/>
    </xf>
    <xf numFmtId="165" fontId="22" fillId="18" borderId="10" xfId="2" applyFont="1" applyFill="1" applyBorder="1" applyAlignment="1" applyProtection="1">
      <alignment horizontal="center" vertical="center" wrapText="1"/>
      <protection locked="0"/>
    </xf>
    <xf numFmtId="165" fontId="22" fillId="18" borderId="14" xfId="2" applyFont="1" applyFill="1" applyBorder="1" applyAlignment="1" applyProtection="1">
      <alignment horizontal="center" vertical="center" wrapText="1"/>
      <protection locked="0"/>
    </xf>
    <xf numFmtId="0" fontId="15" fillId="18" borderId="0" xfId="0" applyFont="1" applyFill="1" applyAlignment="1" applyProtection="1">
      <alignment horizontal="center" vertical="center" wrapText="1"/>
      <protection locked="0"/>
    </xf>
    <xf numFmtId="0" fontId="15" fillId="18" borderId="27" xfId="0" applyFont="1" applyFill="1" applyBorder="1" applyAlignment="1" applyProtection="1">
      <alignment horizontal="center" vertical="center" wrapText="1"/>
      <protection locked="0"/>
    </xf>
    <xf numFmtId="0" fontId="38" fillId="23" borderId="55" xfId="0" applyFont="1" applyFill="1" applyBorder="1" applyAlignment="1">
      <alignment horizontal="center" wrapText="1"/>
    </xf>
    <xf numFmtId="0" fontId="36" fillId="26" borderId="55" xfId="0" applyFont="1" applyFill="1" applyBorder="1" applyAlignment="1">
      <alignment horizontal="center" wrapText="1"/>
    </xf>
    <xf numFmtId="0" fontId="0" fillId="0" borderId="12" xfId="0" applyBorder="1" applyAlignment="1">
      <alignment horizontal="center"/>
    </xf>
    <xf numFmtId="0" fontId="15" fillId="18" borderId="66" xfId="0" applyFont="1" applyFill="1" applyBorder="1" applyAlignment="1" applyProtection="1">
      <alignment horizontal="center" vertical="center" wrapText="1"/>
      <protection locked="0"/>
    </xf>
    <xf numFmtId="0" fontId="18" fillId="18" borderId="6" xfId="0" applyFont="1" applyFill="1" applyBorder="1" applyAlignment="1" applyProtection="1">
      <alignment horizontal="center" vertical="center" wrapText="1"/>
      <protection locked="0"/>
    </xf>
    <xf numFmtId="0" fontId="18" fillId="18" borderId="30" xfId="0" applyFont="1" applyFill="1" applyBorder="1" applyAlignment="1" applyProtection="1">
      <alignment horizontal="center" vertical="center" wrapText="1"/>
      <protection locked="0"/>
    </xf>
    <xf numFmtId="0" fontId="18" fillId="18" borderId="8" xfId="0" applyFont="1" applyFill="1" applyBorder="1" applyAlignment="1" applyProtection="1">
      <alignment horizontal="center" vertical="center" wrapText="1"/>
      <protection locked="0"/>
    </xf>
    <xf numFmtId="0" fontId="22" fillId="18" borderId="2" xfId="0" applyFont="1" applyFill="1" applyBorder="1" applyAlignment="1" applyProtection="1">
      <alignment horizontal="center" vertical="center" wrapText="1"/>
      <protection locked="0"/>
    </xf>
    <xf numFmtId="165" fontId="22" fillId="18" borderId="2" xfId="2" applyFont="1" applyFill="1" applyBorder="1" applyAlignment="1" applyProtection="1">
      <alignment horizontal="center" vertical="center" wrapText="1"/>
      <protection locked="0"/>
    </xf>
    <xf numFmtId="0" fontId="21" fillId="18" borderId="2" xfId="0" applyFont="1" applyFill="1" applyBorder="1" applyAlignment="1" applyProtection="1">
      <alignment horizontal="center" vertical="center" wrapText="1"/>
      <protection locked="0"/>
    </xf>
    <xf numFmtId="0" fontId="19" fillId="35" borderId="25" xfId="0" applyFont="1" applyFill="1" applyBorder="1" applyAlignment="1">
      <alignment horizontal="center" vertical="center" textRotation="90" wrapText="1"/>
    </xf>
    <xf numFmtId="0" fontId="19" fillId="35" borderId="9" xfId="0" applyFont="1" applyFill="1" applyBorder="1" applyAlignment="1">
      <alignment horizontal="center" vertical="center" textRotation="90" wrapText="1"/>
    </xf>
    <xf numFmtId="0" fontId="19" fillId="35" borderId="26" xfId="0" applyFont="1" applyFill="1" applyBorder="1" applyAlignment="1">
      <alignment horizontal="center" vertical="center" textRotation="90" wrapText="1"/>
    </xf>
    <xf numFmtId="0" fontId="19" fillId="35" borderId="28" xfId="0" applyFont="1" applyFill="1" applyBorder="1" applyAlignment="1">
      <alignment horizontal="center" vertical="center" textRotation="90" wrapText="1"/>
    </xf>
    <xf numFmtId="0" fontId="19" fillId="35" borderId="0" xfId="0" applyFont="1" applyFill="1" applyAlignment="1">
      <alignment horizontal="center" vertical="center" textRotation="90" wrapText="1"/>
    </xf>
    <xf numFmtId="0" fontId="19" fillId="35" borderId="16" xfId="0" applyFont="1" applyFill="1" applyBorder="1" applyAlignment="1">
      <alignment horizontal="center" vertical="center" textRotation="90" wrapText="1"/>
    </xf>
    <xf numFmtId="0" fontId="19" fillId="35" borderId="39" xfId="0" applyFont="1" applyFill="1" applyBorder="1" applyAlignment="1">
      <alignment horizontal="center" vertical="center" textRotation="90" wrapText="1"/>
    </xf>
    <xf numFmtId="0" fontId="19" fillId="35" borderId="12" xfId="0" applyFont="1" applyFill="1" applyBorder="1" applyAlignment="1">
      <alignment horizontal="center" vertical="center" textRotation="90" wrapText="1"/>
    </xf>
    <xf numFmtId="0" fontId="19" fillId="35" borderId="40" xfId="0" applyFont="1" applyFill="1" applyBorder="1" applyAlignment="1">
      <alignment horizontal="center" vertical="center" textRotation="90" wrapText="1"/>
    </xf>
    <xf numFmtId="0" fontId="48" fillId="35" borderId="43" xfId="0" applyFont="1" applyFill="1" applyBorder="1" applyAlignment="1">
      <alignment vertical="center" wrapText="1"/>
    </xf>
    <xf numFmtId="0" fontId="48" fillId="35" borderId="41" xfId="0" applyFont="1" applyFill="1" applyBorder="1" applyAlignment="1">
      <alignment vertical="center" wrapText="1"/>
    </xf>
    <xf numFmtId="0" fontId="48" fillId="35" borderId="15" xfId="0" applyFont="1" applyFill="1" applyBorder="1" applyAlignment="1">
      <alignment vertical="center" wrapText="1"/>
    </xf>
    <xf numFmtId="0" fontId="48" fillId="11" borderId="43" xfId="0" applyFont="1" applyFill="1" applyBorder="1" applyAlignment="1">
      <alignment vertical="center" wrapText="1"/>
    </xf>
    <xf numFmtId="0" fontId="48" fillId="11" borderId="41" xfId="0" applyFont="1" applyFill="1" applyBorder="1" applyAlignment="1">
      <alignment vertical="center" wrapText="1"/>
    </xf>
    <xf numFmtId="0" fontId="48" fillId="11" borderId="15" xfId="0" applyFont="1" applyFill="1" applyBorder="1" applyAlignment="1">
      <alignment vertical="center" wrapText="1"/>
    </xf>
    <xf numFmtId="0" fontId="48" fillId="0" borderId="43" xfId="0" applyFont="1" applyBorder="1" applyAlignment="1">
      <alignment vertical="center" wrapText="1"/>
    </xf>
    <xf numFmtId="0" fontId="48" fillId="0" borderId="41" xfId="0" applyFont="1" applyBorder="1" applyAlignment="1">
      <alignment vertical="center" wrapText="1"/>
    </xf>
    <xf numFmtId="0" fontId="48" fillId="0" borderId="15" xfId="0" applyFont="1" applyBorder="1" applyAlignment="1">
      <alignment vertical="center" wrapText="1"/>
    </xf>
    <xf numFmtId="0" fontId="48" fillId="35" borderId="25" xfId="0" applyFont="1" applyFill="1" applyBorder="1" applyAlignment="1">
      <alignment vertical="center" wrapText="1"/>
    </xf>
    <xf numFmtId="0" fontId="48" fillId="35" borderId="9" xfId="0" applyFont="1" applyFill="1" applyBorder="1" applyAlignment="1">
      <alignment vertical="center" wrapText="1"/>
    </xf>
    <xf numFmtId="0" fontId="48" fillId="35" borderId="26" xfId="0" applyFont="1" applyFill="1" applyBorder="1" applyAlignment="1">
      <alignment vertical="center" wrapText="1"/>
    </xf>
    <xf numFmtId="0" fontId="48" fillId="35" borderId="39" xfId="0" applyFont="1" applyFill="1" applyBorder="1" applyAlignment="1">
      <alignment vertical="center" wrapText="1"/>
    </xf>
    <xf numFmtId="0" fontId="48" fillId="35" borderId="12" xfId="0" applyFont="1" applyFill="1" applyBorder="1" applyAlignment="1">
      <alignment vertical="center" wrapText="1"/>
    </xf>
    <xf numFmtId="0" fontId="48" fillId="35" borderId="40" xfId="0" applyFont="1" applyFill="1" applyBorder="1" applyAlignment="1">
      <alignment vertical="center" wrapText="1"/>
    </xf>
    <xf numFmtId="0" fontId="48" fillId="36" borderId="43" xfId="0" applyFont="1" applyFill="1" applyBorder="1" applyAlignment="1">
      <alignment vertical="center" wrapText="1"/>
    </xf>
    <xf numFmtId="0" fontId="48" fillId="36" borderId="41" xfId="0" applyFont="1" applyFill="1" applyBorder="1" applyAlignment="1">
      <alignment vertical="center" wrapText="1"/>
    </xf>
    <xf numFmtId="0" fontId="48" fillId="36" borderId="15" xfId="0" applyFont="1" applyFill="1" applyBorder="1" applyAlignment="1">
      <alignment vertical="center" wrapText="1"/>
    </xf>
    <xf numFmtId="0" fontId="49" fillId="11" borderId="43" xfId="0" applyFont="1" applyFill="1" applyBorder="1" applyAlignment="1">
      <alignment vertical="center" wrapText="1"/>
    </xf>
    <xf numFmtId="0" fontId="49" fillId="11" borderId="41" xfId="0" applyFont="1" applyFill="1" applyBorder="1" applyAlignment="1">
      <alignment vertical="center" wrapText="1"/>
    </xf>
    <xf numFmtId="0" fontId="49" fillId="11" borderId="15" xfId="0" applyFont="1" applyFill="1" applyBorder="1" applyAlignment="1">
      <alignment vertical="center" wrapText="1"/>
    </xf>
    <xf numFmtId="0" fontId="49" fillId="0" borderId="43" xfId="0" applyFont="1" applyBorder="1" applyAlignment="1">
      <alignment vertical="center" wrapText="1"/>
    </xf>
    <xf numFmtId="0" fontId="49" fillId="0" borderId="41" xfId="0" applyFont="1" applyBorder="1" applyAlignment="1">
      <alignment vertical="center" wrapText="1"/>
    </xf>
    <xf numFmtId="0" fontId="49" fillId="0" borderId="15" xfId="0" applyFont="1" applyBorder="1" applyAlignment="1">
      <alignment vertical="center" wrapText="1"/>
    </xf>
    <xf numFmtId="0" fontId="48" fillId="35" borderId="43" xfId="0" applyFont="1" applyFill="1" applyBorder="1" applyAlignment="1">
      <alignment horizontal="left" vertical="center" wrapText="1" indent="4"/>
    </xf>
    <xf numFmtId="0" fontId="48" fillId="35" borderId="41" xfId="0" applyFont="1" applyFill="1" applyBorder="1" applyAlignment="1">
      <alignment horizontal="left" vertical="center" wrapText="1" indent="4"/>
    </xf>
    <xf numFmtId="0" fontId="48" fillId="35" borderId="15" xfId="0" applyFont="1" applyFill="1" applyBorder="1" applyAlignment="1">
      <alignment horizontal="left" vertical="center" wrapText="1" indent="4"/>
    </xf>
    <xf numFmtId="0" fontId="48" fillId="35" borderId="9" xfId="0" applyFont="1" applyFill="1" applyBorder="1" applyAlignment="1">
      <alignment horizontal="left" vertical="center" wrapText="1" indent="4"/>
    </xf>
    <xf numFmtId="0" fontId="48" fillId="11" borderId="43" xfId="0" applyFont="1" applyFill="1" applyBorder="1" applyAlignment="1">
      <alignment horizontal="left" vertical="center" wrapText="1" indent="1"/>
    </xf>
    <xf numFmtId="0" fontId="48" fillId="11" borderId="41" xfId="0" applyFont="1" applyFill="1" applyBorder="1" applyAlignment="1">
      <alignment horizontal="left" vertical="center" wrapText="1" indent="1"/>
    </xf>
    <xf numFmtId="0" fontId="48" fillId="11" borderId="15" xfId="0" applyFont="1" applyFill="1" applyBorder="1" applyAlignment="1">
      <alignment horizontal="left" vertical="center" wrapText="1" indent="1"/>
    </xf>
    <xf numFmtId="0" fontId="48" fillId="37" borderId="43" xfId="0" applyFont="1" applyFill="1" applyBorder="1" applyAlignment="1">
      <alignment vertical="center" wrapText="1"/>
    </xf>
    <xf numFmtId="0" fontId="48" fillId="37" borderId="41" xfId="0" applyFont="1" applyFill="1" applyBorder="1" applyAlignment="1">
      <alignment vertical="center" wrapText="1"/>
    </xf>
    <xf numFmtId="0" fontId="49" fillId="11" borderId="52" xfId="0" applyFont="1" applyFill="1" applyBorder="1" applyAlignment="1">
      <alignment horizontal="center" vertical="center" wrapText="1"/>
    </xf>
    <xf numFmtId="0" fontId="49" fillId="11" borderId="53" xfId="0" applyFont="1" applyFill="1" applyBorder="1" applyAlignment="1">
      <alignment horizontal="center" vertical="center" wrapText="1"/>
    </xf>
    <xf numFmtId="0" fontId="49" fillId="11" borderId="57" xfId="0" applyFont="1" applyFill="1" applyBorder="1" applyAlignment="1">
      <alignment horizontal="center" vertical="center" wrapText="1"/>
    </xf>
    <xf numFmtId="0" fontId="19" fillId="37" borderId="25" xfId="0" applyFont="1" applyFill="1" applyBorder="1" applyAlignment="1">
      <alignment vertical="center" textRotation="90" wrapText="1"/>
    </xf>
    <xf numFmtId="0" fontId="19" fillId="37" borderId="9" xfId="0" applyFont="1" applyFill="1" applyBorder="1" applyAlignment="1">
      <alignment vertical="center" textRotation="90" wrapText="1"/>
    </xf>
    <xf numFmtId="0" fontId="19" fillId="37" borderId="26" xfId="0" applyFont="1" applyFill="1" applyBorder="1" applyAlignment="1">
      <alignment vertical="center" textRotation="90" wrapText="1"/>
    </xf>
    <xf numFmtId="0" fontId="19" fillId="37" borderId="28" xfId="0" applyFont="1" applyFill="1" applyBorder="1" applyAlignment="1">
      <alignment vertical="center" textRotation="90" wrapText="1"/>
    </xf>
    <xf numFmtId="0" fontId="19" fillId="37" borderId="0" xfId="0" applyFont="1" applyFill="1" applyAlignment="1">
      <alignment vertical="center" textRotation="90" wrapText="1"/>
    </xf>
    <xf numFmtId="0" fontId="19" fillId="37" borderId="16" xfId="0" applyFont="1" applyFill="1" applyBorder="1" applyAlignment="1">
      <alignment vertical="center" textRotation="90" wrapText="1"/>
    </xf>
    <xf numFmtId="0" fontId="19" fillId="37" borderId="39" xfId="0" applyFont="1" applyFill="1" applyBorder="1" applyAlignment="1">
      <alignment vertical="center" textRotation="90" wrapText="1"/>
    </xf>
    <xf numFmtId="0" fontId="19" fillId="37" borderId="12" xfId="0" applyFont="1" applyFill="1" applyBorder="1" applyAlignment="1">
      <alignment vertical="center" textRotation="90" wrapText="1"/>
    </xf>
    <xf numFmtId="0" fontId="19" fillId="37" borderId="40" xfId="0" applyFont="1" applyFill="1" applyBorder="1" applyAlignment="1">
      <alignment vertical="center" textRotation="90" wrapText="1"/>
    </xf>
    <xf numFmtId="0" fontId="48" fillId="37" borderId="15" xfId="0" applyFont="1" applyFill="1" applyBorder="1" applyAlignment="1">
      <alignment vertical="center" wrapText="1"/>
    </xf>
    <xf numFmtId="0" fontId="48" fillId="37" borderId="9" xfId="0" applyFont="1" applyFill="1" applyBorder="1" applyAlignment="1">
      <alignment vertical="center" wrapText="1"/>
    </xf>
    <xf numFmtId="0" fontId="48" fillId="37" borderId="26" xfId="0" applyFont="1" applyFill="1" applyBorder="1" applyAlignment="1">
      <alignment vertical="center" wrapText="1"/>
    </xf>
    <xf numFmtId="0" fontId="48" fillId="37" borderId="0" xfId="0" applyFont="1" applyFill="1" applyAlignment="1">
      <alignment vertical="center" wrapText="1"/>
    </xf>
    <xf numFmtId="0" fontId="48" fillId="37" borderId="16" xfId="0" applyFont="1" applyFill="1" applyBorder="1" applyAlignment="1">
      <alignment vertical="center" wrapText="1"/>
    </xf>
    <xf numFmtId="0" fontId="48" fillId="37" borderId="12" xfId="0" applyFont="1" applyFill="1" applyBorder="1" applyAlignment="1">
      <alignment vertical="center" wrapText="1"/>
    </xf>
    <xf numFmtId="0" fontId="48" fillId="37" borderId="40" xfId="0" applyFont="1" applyFill="1" applyBorder="1" applyAlignment="1">
      <alignment vertical="center" wrapText="1"/>
    </xf>
    <xf numFmtId="0" fontId="51" fillId="39" borderId="25" xfId="0" applyFont="1" applyFill="1" applyBorder="1" applyAlignment="1">
      <alignment horizontal="center" vertical="center" textRotation="90" wrapText="1"/>
    </xf>
    <xf numFmtId="0" fontId="51" fillId="39" borderId="9" xfId="0" applyFont="1" applyFill="1" applyBorder="1" applyAlignment="1">
      <alignment horizontal="center" vertical="center" textRotation="90" wrapText="1"/>
    </xf>
    <xf numFmtId="0" fontId="51" fillId="39" borderId="39" xfId="0" applyFont="1" applyFill="1" applyBorder="1" applyAlignment="1">
      <alignment horizontal="center" vertical="center" textRotation="90" wrapText="1"/>
    </xf>
    <xf numFmtId="0" fontId="51" fillId="39" borderId="12" xfId="0" applyFont="1" applyFill="1" applyBorder="1" applyAlignment="1">
      <alignment horizontal="center" vertical="center" textRotation="90" wrapText="1"/>
    </xf>
    <xf numFmtId="0" fontId="57" fillId="46" borderId="1" xfId="0" applyFont="1" applyFill="1" applyBorder="1" applyAlignment="1">
      <alignment vertical="center" wrapText="1"/>
    </xf>
    <xf numFmtId="0" fontId="57" fillId="46" borderId="36" xfId="0" applyFont="1" applyFill="1" applyBorder="1" applyAlignment="1">
      <alignment vertical="center" wrapText="1"/>
    </xf>
    <xf numFmtId="0" fontId="57" fillId="46" borderId="2" xfId="0" applyFont="1" applyFill="1" applyBorder="1" applyAlignment="1">
      <alignment horizontal="center" vertical="center" wrapText="1"/>
    </xf>
    <xf numFmtId="0" fontId="57" fillId="46" borderId="37" xfId="0" applyFont="1" applyFill="1" applyBorder="1" applyAlignment="1">
      <alignment horizontal="center" vertical="center" wrapText="1"/>
    </xf>
    <xf numFmtId="0" fontId="19" fillId="38" borderId="25" xfId="0" applyFont="1" applyFill="1" applyBorder="1" applyAlignment="1">
      <alignment horizontal="center" vertical="center" textRotation="90" wrapText="1"/>
    </xf>
    <xf numFmtId="0" fontId="19" fillId="38" borderId="9" xfId="0" applyFont="1" applyFill="1" applyBorder="1" applyAlignment="1">
      <alignment horizontal="center" vertical="center" textRotation="90" wrapText="1"/>
    </xf>
    <xf numFmtId="0" fontId="19" fillId="38" borderId="26" xfId="0" applyFont="1" applyFill="1" applyBorder="1" applyAlignment="1">
      <alignment horizontal="center" vertical="center" textRotation="90" wrapText="1"/>
    </xf>
    <xf numFmtId="0" fontId="19" fillId="38" borderId="28" xfId="0" applyFont="1" applyFill="1" applyBorder="1" applyAlignment="1">
      <alignment horizontal="center" vertical="center" textRotation="90" wrapText="1"/>
    </xf>
    <xf numFmtId="0" fontId="19" fillId="38" borderId="0" xfId="0" applyFont="1" applyFill="1" applyAlignment="1">
      <alignment horizontal="center" vertical="center" textRotation="90" wrapText="1"/>
    </xf>
    <xf numFmtId="0" fontId="19" fillId="38" borderId="16" xfId="0" applyFont="1" applyFill="1" applyBorder="1" applyAlignment="1">
      <alignment horizontal="center" vertical="center" textRotation="90" wrapText="1"/>
    </xf>
    <xf numFmtId="0" fontId="19" fillId="38" borderId="39" xfId="0" applyFont="1" applyFill="1" applyBorder="1" applyAlignment="1">
      <alignment horizontal="center" vertical="center" textRotation="90" wrapText="1"/>
    </xf>
    <xf numFmtId="0" fontId="19" fillId="38" borderId="12" xfId="0" applyFont="1" applyFill="1" applyBorder="1" applyAlignment="1">
      <alignment horizontal="center" vertical="center" textRotation="90" wrapText="1"/>
    </xf>
    <xf numFmtId="0" fontId="19" fillId="38" borderId="40" xfId="0" applyFont="1" applyFill="1" applyBorder="1" applyAlignment="1">
      <alignment horizontal="center" vertical="center" textRotation="90" wrapText="1"/>
    </xf>
    <xf numFmtId="0" fontId="48" fillId="38" borderId="43" xfId="0" applyFont="1" applyFill="1" applyBorder="1" applyAlignment="1">
      <alignment vertical="center" wrapText="1"/>
    </xf>
    <xf numFmtId="0" fontId="48" fillId="38" borderId="41" xfId="0" applyFont="1" applyFill="1" applyBorder="1" applyAlignment="1">
      <alignment vertical="center" wrapText="1"/>
    </xf>
    <xf numFmtId="0" fontId="48" fillId="38" borderId="12" xfId="0" applyFont="1" applyFill="1" applyBorder="1" applyAlignment="1">
      <alignment vertical="center" wrapText="1"/>
    </xf>
    <xf numFmtId="0" fontId="48" fillId="38" borderId="15" xfId="0" applyFont="1" applyFill="1" applyBorder="1" applyAlignment="1">
      <alignment vertical="center" wrapText="1"/>
    </xf>
    <xf numFmtId="0" fontId="48" fillId="11" borderId="25" xfId="0" applyFont="1" applyFill="1" applyBorder="1" applyAlignment="1">
      <alignment vertical="center" wrapText="1"/>
    </xf>
    <xf numFmtId="0" fontId="48" fillId="11" borderId="9" xfId="0" applyFont="1" applyFill="1" applyBorder="1" applyAlignment="1">
      <alignment vertical="center" wrapText="1"/>
    </xf>
    <xf numFmtId="0" fontId="48" fillId="11" borderId="26" xfId="0" applyFont="1" applyFill="1" applyBorder="1" applyAlignment="1">
      <alignment vertical="center" wrapText="1"/>
    </xf>
    <xf numFmtId="0" fontId="55" fillId="45" borderId="2" xfId="0" applyFont="1" applyFill="1" applyBorder="1" applyAlignment="1">
      <alignment horizontal="center" vertical="center" wrapText="1"/>
    </xf>
    <xf numFmtId="0" fontId="55" fillId="45" borderId="3" xfId="0" applyFont="1" applyFill="1" applyBorder="1" applyAlignment="1">
      <alignment horizontal="center" vertical="center" wrapText="1"/>
    </xf>
    <xf numFmtId="0" fontId="55" fillId="45" borderId="37" xfId="0" applyFont="1" applyFill="1" applyBorder="1" applyAlignment="1">
      <alignment horizontal="center" vertical="center" wrapText="1"/>
    </xf>
    <xf numFmtId="0" fontId="55" fillId="45" borderId="38" xfId="0" applyFont="1" applyFill="1" applyBorder="1" applyAlignment="1">
      <alignment horizontal="center" vertical="center" wrapText="1"/>
    </xf>
    <xf numFmtId="0" fontId="55" fillId="44" borderId="2" xfId="0" applyFont="1" applyFill="1" applyBorder="1" applyAlignment="1">
      <alignment horizontal="center" vertical="center" wrapText="1"/>
    </xf>
    <xf numFmtId="0" fontId="55" fillId="44" borderId="37" xfId="0" applyFont="1" applyFill="1" applyBorder="1" applyAlignment="1">
      <alignment horizontal="center" vertical="center" wrapText="1"/>
    </xf>
    <xf numFmtId="0" fontId="52" fillId="40" borderId="39" xfId="0" applyFont="1" applyFill="1" applyBorder="1" applyAlignment="1">
      <alignment horizontal="center" vertical="center" wrapText="1"/>
    </xf>
    <xf numFmtId="0" fontId="52" fillId="40" borderId="40" xfId="0" applyFont="1" applyFill="1" applyBorder="1" applyAlignment="1">
      <alignment horizontal="center" vertical="center" wrapText="1"/>
    </xf>
    <xf numFmtId="0" fontId="48" fillId="0" borderId="43" xfId="0" applyFont="1" applyBorder="1" applyAlignment="1">
      <alignment horizontal="left" vertical="top" wrapText="1"/>
    </xf>
    <xf numFmtId="0" fontId="48" fillId="0" borderId="15" xfId="0" applyFont="1" applyBorder="1" applyAlignment="1">
      <alignment horizontal="left" vertical="top" wrapText="1"/>
    </xf>
    <xf numFmtId="0" fontId="49" fillId="0" borderId="43" xfId="0" applyFont="1" applyBorder="1" applyAlignment="1">
      <alignment horizontal="center" vertical="top" wrapText="1"/>
    </xf>
    <xf numFmtId="0" fontId="49" fillId="0" borderId="41" xfId="0" applyFont="1" applyBorder="1" applyAlignment="1">
      <alignment horizontal="center" vertical="top" wrapText="1"/>
    </xf>
    <xf numFmtId="0" fontId="49" fillId="0" borderId="15" xfId="0" applyFont="1" applyBorder="1" applyAlignment="1">
      <alignment horizontal="center" vertical="top" wrapText="1"/>
    </xf>
    <xf numFmtId="0" fontId="51" fillId="40" borderId="25" xfId="0" applyFont="1" applyFill="1" applyBorder="1" applyAlignment="1">
      <alignment horizontal="center" vertical="center" textRotation="90" wrapText="1"/>
    </xf>
    <xf numFmtId="0" fontId="51" fillId="40" borderId="9" xfId="0" applyFont="1" applyFill="1" applyBorder="1" applyAlignment="1">
      <alignment horizontal="center" vertical="center" textRotation="90" wrapText="1"/>
    </xf>
    <xf numFmtId="0" fontId="51" fillId="40" borderId="26" xfId="0" applyFont="1" applyFill="1" applyBorder="1" applyAlignment="1">
      <alignment horizontal="center" vertical="center" textRotation="90" wrapText="1"/>
    </xf>
    <xf numFmtId="0" fontId="51" fillId="40" borderId="28" xfId="0" applyFont="1" applyFill="1" applyBorder="1" applyAlignment="1">
      <alignment horizontal="center" vertical="center" textRotation="90" wrapText="1"/>
    </xf>
    <xf numFmtId="0" fontId="51" fillId="40" borderId="0" xfId="0" applyFont="1" applyFill="1" applyAlignment="1">
      <alignment horizontal="center" vertical="center" textRotation="90" wrapText="1"/>
    </xf>
    <xf numFmtId="0" fontId="51" fillId="40" borderId="16" xfId="0" applyFont="1" applyFill="1" applyBorder="1" applyAlignment="1">
      <alignment horizontal="center" vertical="center" textRotation="90" wrapText="1"/>
    </xf>
    <xf numFmtId="0" fontId="51" fillId="40" borderId="39" xfId="0" applyFont="1" applyFill="1" applyBorder="1" applyAlignment="1">
      <alignment horizontal="center" vertical="center" textRotation="90" wrapText="1"/>
    </xf>
    <xf numFmtId="0" fontId="51" fillId="40" borderId="12" xfId="0" applyFont="1" applyFill="1" applyBorder="1" applyAlignment="1">
      <alignment horizontal="center" vertical="center" textRotation="90" wrapText="1"/>
    </xf>
    <xf numFmtId="0" fontId="51" fillId="40" borderId="40" xfId="0" applyFont="1" applyFill="1" applyBorder="1" applyAlignment="1">
      <alignment horizontal="center" vertical="center" textRotation="90" wrapText="1"/>
    </xf>
    <xf numFmtId="0" fontId="52" fillId="40" borderId="39" xfId="0" applyFont="1" applyFill="1" applyBorder="1" applyAlignment="1">
      <alignment vertical="center" wrapText="1"/>
    </xf>
    <xf numFmtId="0" fontId="52" fillId="40" borderId="40" xfId="0" applyFont="1" applyFill="1" applyBorder="1" applyAlignment="1">
      <alignment vertical="center" wrapText="1"/>
    </xf>
    <xf numFmtId="0" fontId="52" fillId="40" borderId="12" xfId="0" applyFont="1" applyFill="1" applyBorder="1" applyAlignment="1">
      <alignment horizontal="center" vertical="center" wrapText="1"/>
    </xf>
    <xf numFmtId="0" fontId="19" fillId="20" borderId="25" xfId="0" applyFont="1" applyFill="1" applyBorder="1" applyAlignment="1">
      <alignment vertical="center" wrapText="1"/>
    </xf>
    <xf numFmtId="0" fontId="19" fillId="20" borderId="9" xfId="0" applyFont="1" applyFill="1" applyBorder="1" applyAlignment="1">
      <alignment vertical="center" wrapText="1"/>
    </xf>
    <xf numFmtId="0" fontId="19" fillId="20" borderId="26" xfId="0" applyFont="1" applyFill="1" applyBorder="1" applyAlignment="1">
      <alignment vertical="center" wrapText="1"/>
    </xf>
    <xf numFmtId="0" fontId="19" fillId="20" borderId="39" xfId="0" applyFont="1" applyFill="1" applyBorder="1" applyAlignment="1">
      <alignment vertical="center" wrapText="1"/>
    </xf>
    <xf numFmtId="0" fontId="19" fillId="20" borderId="12" xfId="0" applyFont="1" applyFill="1" applyBorder="1" applyAlignment="1">
      <alignment vertical="center" wrapText="1"/>
    </xf>
    <xf numFmtId="0" fontId="19" fillId="20" borderId="40" xfId="0" applyFont="1" applyFill="1" applyBorder="1" applyAlignment="1">
      <alignment vertical="center" wrapText="1"/>
    </xf>
    <xf numFmtId="0" fontId="53" fillId="20" borderId="25" xfId="0" applyFont="1" applyFill="1" applyBorder="1" applyAlignment="1">
      <alignment vertical="top" wrapText="1"/>
    </xf>
    <xf numFmtId="0" fontId="53" fillId="20" borderId="9" xfId="0" applyFont="1" applyFill="1" applyBorder="1" applyAlignment="1">
      <alignment vertical="top" wrapText="1"/>
    </xf>
    <xf numFmtId="0" fontId="53" fillId="20" borderId="26" xfId="0" applyFont="1" applyFill="1" applyBorder="1" applyAlignment="1">
      <alignment vertical="top" wrapText="1"/>
    </xf>
    <xf numFmtId="0" fontId="53" fillId="20" borderId="39" xfId="0" applyFont="1" applyFill="1" applyBorder="1" applyAlignment="1">
      <alignment vertical="top" wrapText="1"/>
    </xf>
    <xf numFmtId="0" fontId="53" fillId="20" borderId="12" xfId="0" applyFont="1" applyFill="1" applyBorder="1" applyAlignment="1">
      <alignment vertical="top" wrapText="1"/>
    </xf>
    <xf numFmtId="0" fontId="53" fillId="20" borderId="40" xfId="0" applyFont="1" applyFill="1" applyBorder="1" applyAlignment="1">
      <alignment vertical="top" wrapText="1"/>
    </xf>
    <xf numFmtId="0" fontId="49" fillId="0" borderId="43" xfId="0" applyFont="1" applyBorder="1" applyAlignment="1">
      <alignment vertical="top" wrapText="1"/>
    </xf>
    <xf numFmtId="0" fontId="49" fillId="0" borderId="41" xfId="0" applyFont="1" applyBorder="1" applyAlignment="1">
      <alignment vertical="top" wrapText="1"/>
    </xf>
    <xf numFmtId="0" fontId="49" fillId="0" borderId="15" xfId="0" applyFont="1" applyBorder="1" applyAlignment="1">
      <alignment vertical="top" wrapText="1"/>
    </xf>
    <xf numFmtId="0" fontId="49" fillId="0" borderId="25" xfId="0" applyFont="1" applyBorder="1" applyAlignment="1">
      <alignment vertical="top" wrapText="1"/>
    </xf>
    <xf numFmtId="0" fontId="49" fillId="0" borderId="9" xfId="0" applyFont="1" applyBorder="1" applyAlignment="1">
      <alignment vertical="top" wrapText="1"/>
    </xf>
    <xf numFmtId="0" fontId="49" fillId="0" borderId="26" xfId="0" applyFont="1" applyBorder="1" applyAlignment="1">
      <alignment vertical="top" wrapText="1"/>
    </xf>
    <xf numFmtId="0" fontId="49" fillId="0" borderId="39" xfId="0" applyFont="1" applyBorder="1" applyAlignment="1">
      <alignment vertical="top" wrapText="1"/>
    </xf>
    <xf numFmtId="0" fontId="49" fillId="0" borderId="12" xfId="0" applyFont="1" applyBorder="1" applyAlignment="1">
      <alignment vertical="top" wrapText="1"/>
    </xf>
    <xf numFmtId="0" fontId="49" fillId="0" borderId="40" xfId="0" applyFont="1" applyBorder="1" applyAlignment="1">
      <alignment vertical="top" wrapText="1"/>
    </xf>
    <xf numFmtId="0" fontId="48" fillId="0" borderId="43" xfId="0" applyFont="1" applyBorder="1" applyAlignment="1">
      <alignment vertical="top" wrapText="1"/>
    </xf>
    <xf numFmtId="0" fontId="48" fillId="0" borderId="41" xfId="0" applyFont="1" applyBorder="1" applyAlignment="1">
      <alignment vertical="top" wrapText="1"/>
    </xf>
    <xf numFmtId="0" fontId="48" fillId="0" borderId="15" xfId="0" applyFont="1" applyBorder="1" applyAlignment="1">
      <alignment vertical="top" wrapText="1"/>
    </xf>
    <xf numFmtId="0" fontId="48" fillId="41" borderId="25" xfId="0" applyFont="1" applyFill="1" applyBorder="1" applyAlignment="1">
      <alignment vertical="center" wrapText="1"/>
    </xf>
    <xf numFmtId="0" fontId="48" fillId="41" borderId="9" xfId="0" applyFont="1" applyFill="1" applyBorder="1" applyAlignment="1">
      <alignment vertical="center" wrapText="1"/>
    </xf>
    <xf numFmtId="0" fontId="48" fillId="41" borderId="26" xfId="0" applyFont="1" applyFill="1" applyBorder="1" applyAlignment="1">
      <alignment vertical="center" wrapText="1"/>
    </xf>
    <xf numFmtId="0" fontId="48" fillId="41" borderId="39" xfId="0" applyFont="1" applyFill="1" applyBorder="1" applyAlignment="1">
      <alignment vertical="center" wrapText="1"/>
    </xf>
    <xf numFmtId="0" fontId="48" fillId="41" borderId="12" xfId="0" applyFont="1" applyFill="1" applyBorder="1" applyAlignment="1">
      <alignment vertical="center" wrapText="1"/>
    </xf>
    <xf numFmtId="0" fontId="48" fillId="41" borderId="40" xfId="0" applyFont="1" applyFill="1" applyBorder="1" applyAlignment="1">
      <alignment vertical="center" wrapText="1"/>
    </xf>
    <xf numFmtId="0" fontId="49" fillId="0" borderId="25"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40"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25" xfId="0" applyFont="1" applyBorder="1" applyAlignment="1">
      <alignment vertical="center" wrapText="1"/>
    </xf>
    <xf numFmtId="0" fontId="48" fillId="0" borderId="9" xfId="0" applyFont="1" applyBorder="1" applyAlignment="1">
      <alignment vertical="center" wrapText="1"/>
    </xf>
    <xf numFmtId="0" fontId="48" fillId="0" borderId="26" xfId="0" applyFont="1" applyBorder="1" applyAlignment="1">
      <alignment vertical="center" wrapText="1"/>
    </xf>
    <xf numFmtId="0" fontId="48" fillId="0" borderId="28" xfId="0" applyFont="1" applyBorder="1" applyAlignment="1">
      <alignment horizontal="left" vertical="center" wrapText="1" indent="2"/>
    </xf>
    <xf numFmtId="0" fontId="48" fillId="0" borderId="0" xfId="0" applyFont="1" applyAlignment="1">
      <alignment horizontal="left" vertical="center" wrapText="1" indent="2"/>
    </xf>
    <xf numFmtId="0" fontId="48" fillId="0" borderId="16" xfId="0" applyFont="1" applyBorder="1" applyAlignment="1">
      <alignment horizontal="left" vertical="center" wrapText="1" indent="2"/>
    </xf>
    <xf numFmtId="0" fontId="19" fillId="41" borderId="25" xfId="0" applyFont="1" applyFill="1" applyBorder="1" applyAlignment="1">
      <alignment vertical="center" textRotation="90" wrapText="1"/>
    </xf>
    <xf numFmtId="0" fontId="19" fillId="41" borderId="9" xfId="0" applyFont="1" applyFill="1" applyBorder="1" applyAlignment="1">
      <alignment vertical="center" textRotation="90" wrapText="1"/>
    </xf>
    <xf numFmtId="0" fontId="19" fillId="41" borderId="26" xfId="0" applyFont="1" applyFill="1" applyBorder="1" applyAlignment="1">
      <alignment vertical="center" textRotation="90" wrapText="1"/>
    </xf>
    <xf numFmtId="0" fontId="19" fillId="41" borderId="28" xfId="0" applyFont="1" applyFill="1" applyBorder="1" applyAlignment="1">
      <alignment vertical="center" textRotation="90" wrapText="1"/>
    </xf>
    <xf numFmtId="0" fontId="19" fillId="41" borderId="0" xfId="0" applyFont="1" applyFill="1" applyAlignment="1">
      <alignment vertical="center" textRotation="90" wrapText="1"/>
    </xf>
    <xf numFmtId="0" fontId="19" fillId="41" borderId="16" xfId="0" applyFont="1" applyFill="1" applyBorder="1" applyAlignment="1">
      <alignment vertical="center" textRotation="90" wrapText="1"/>
    </xf>
    <xf numFmtId="0" fontId="19" fillId="41" borderId="39" xfId="0" applyFont="1" applyFill="1" applyBorder="1" applyAlignment="1">
      <alignment vertical="center" textRotation="90" wrapText="1"/>
    </xf>
    <xf numFmtId="0" fontId="19" fillId="41" borderId="12" xfId="0" applyFont="1" applyFill="1" applyBorder="1" applyAlignment="1">
      <alignment vertical="center" textRotation="90" wrapText="1"/>
    </xf>
    <xf numFmtId="0" fontId="19" fillId="41" borderId="40" xfId="0" applyFont="1" applyFill="1" applyBorder="1" applyAlignment="1">
      <alignment vertical="center" textRotation="90" wrapText="1"/>
    </xf>
    <xf numFmtId="0" fontId="48" fillId="41" borderId="43" xfId="0" applyFont="1" applyFill="1" applyBorder="1" applyAlignment="1">
      <alignment vertical="center" wrapText="1"/>
    </xf>
    <xf numFmtId="0" fontId="48" fillId="41" borderId="41" xfId="0" applyFont="1" applyFill="1" applyBorder="1" applyAlignment="1">
      <alignment vertical="center" wrapText="1"/>
    </xf>
    <xf numFmtId="0" fontId="48" fillId="41" borderId="15" xfId="0" applyFont="1" applyFill="1" applyBorder="1" applyAlignment="1">
      <alignment vertical="center" wrapText="1"/>
    </xf>
    <xf numFmtId="0" fontId="49" fillId="0" borderId="43"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15"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15" xfId="0" applyFont="1" applyBorder="1" applyAlignment="1">
      <alignment horizontal="center" vertical="center" wrapText="1"/>
    </xf>
    <xf numFmtId="0" fontId="52" fillId="42" borderId="44" xfId="0" applyFont="1" applyFill="1" applyBorder="1" applyAlignment="1">
      <alignment vertical="center" wrapText="1"/>
    </xf>
    <xf numFmtId="0" fontId="52" fillId="42" borderId="42" xfId="0" applyFont="1" applyFill="1" applyBorder="1" applyAlignment="1">
      <alignment vertical="center" wrapText="1"/>
    </xf>
    <xf numFmtId="0" fontId="52" fillId="42" borderId="43" xfId="0" applyFont="1" applyFill="1" applyBorder="1" applyAlignment="1">
      <alignment vertical="center" wrapText="1"/>
    </xf>
    <xf numFmtId="0" fontId="52" fillId="42" borderId="41" xfId="0" applyFont="1" applyFill="1" applyBorder="1" applyAlignment="1">
      <alignment vertical="center" wrapText="1"/>
    </xf>
    <xf numFmtId="0" fontId="52" fillId="42" borderId="15" xfId="0" applyFont="1" applyFill="1" applyBorder="1" applyAlignment="1">
      <alignment vertical="center" wrapText="1"/>
    </xf>
    <xf numFmtId="0" fontId="44" fillId="34" borderId="12" xfId="0" applyFont="1" applyFill="1" applyBorder="1" applyAlignment="1">
      <alignment horizontal="center"/>
    </xf>
    <xf numFmtId="0" fontId="48" fillId="5" borderId="25" xfId="0" applyFont="1" applyFill="1" applyBorder="1" applyAlignment="1">
      <alignment vertical="center" textRotation="90" wrapText="1"/>
    </xf>
    <xf numFmtId="0" fontId="48" fillId="5" borderId="26" xfId="0" applyFont="1" applyFill="1" applyBorder="1" applyAlignment="1">
      <alignment vertical="center" textRotation="90" wrapText="1"/>
    </xf>
    <xf numFmtId="0" fontId="48" fillId="5" borderId="28" xfId="0" applyFont="1" applyFill="1" applyBorder="1" applyAlignment="1">
      <alignment vertical="center" textRotation="90" wrapText="1"/>
    </xf>
    <xf numFmtId="0" fontId="48" fillId="5" borderId="16" xfId="0" applyFont="1" applyFill="1" applyBorder="1" applyAlignment="1">
      <alignment vertical="center" textRotation="90" wrapText="1"/>
    </xf>
    <xf numFmtId="0" fontId="48" fillId="5" borderId="39" xfId="0" applyFont="1" applyFill="1" applyBorder="1" applyAlignment="1">
      <alignment vertical="center" textRotation="90" wrapText="1"/>
    </xf>
    <xf numFmtId="0" fontId="48" fillId="5" borderId="40" xfId="0" applyFont="1" applyFill="1" applyBorder="1" applyAlignment="1">
      <alignment vertical="center" textRotation="90" wrapText="1"/>
    </xf>
    <xf numFmtId="0" fontId="48" fillId="5" borderId="43" xfId="0" applyFont="1" applyFill="1" applyBorder="1" applyAlignment="1">
      <alignment vertical="center" wrapText="1"/>
    </xf>
    <xf numFmtId="0" fontId="48" fillId="5" borderId="41" xfId="0" applyFont="1" applyFill="1" applyBorder="1" applyAlignment="1">
      <alignment vertical="center" wrapText="1"/>
    </xf>
    <xf numFmtId="0" fontId="48" fillId="5" borderId="15" xfId="0" applyFont="1" applyFill="1" applyBorder="1" applyAlignment="1">
      <alignment vertical="center" wrapText="1"/>
    </xf>
    <xf numFmtId="0" fontId="48" fillId="5" borderId="25" xfId="0" applyFont="1" applyFill="1" applyBorder="1" applyAlignment="1">
      <alignment vertical="center" wrapText="1"/>
    </xf>
    <xf numFmtId="0" fontId="48" fillId="5" borderId="9" xfId="0" applyFont="1" applyFill="1" applyBorder="1" applyAlignment="1">
      <alignment vertical="center" wrapText="1"/>
    </xf>
    <xf numFmtId="0" fontId="48" fillId="5" borderId="26" xfId="0" applyFont="1" applyFill="1" applyBorder="1" applyAlignment="1">
      <alignment vertical="center" wrapText="1"/>
    </xf>
    <xf numFmtId="0" fontId="48" fillId="5" borderId="28" xfId="0" applyFont="1" applyFill="1" applyBorder="1" applyAlignment="1">
      <alignment vertical="center" wrapText="1"/>
    </xf>
    <xf numFmtId="0" fontId="48" fillId="5" borderId="0" xfId="0" applyFont="1" applyFill="1" applyAlignment="1">
      <alignment vertical="center" wrapText="1"/>
    </xf>
    <xf numFmtId="0" fontId="48" fillId="5" borderId="16" xfId="0" applyFont="1" applyFill="1" applyBorder="1" applyAlignment="1">
      <alignment vertical="center" wrapText="1"/>
    </xf>
    <xf numFmtId="0" fontId="48" fillId="5" borderId="39" xfId="0" applyFont="1" applyFill="1" applyBorder="1" applyAlignment="1">
      <alignment vertical="center" wrapText="1"/>
    </xf>
    <xf numFmtId="0" fontId="48" fillId="5" borderId="12" xfId="0" applyFont="1" applyFill="1" applyBorder="1" applyAlignment="1">
      <alignment vertical="center" wrapText="1"/>
    </xf>
    <xf numFmtId="0" fontId="48" fillId="5" borderId="40" xfId="0" applyFont="1" applyFill="1" applyBorder="1" applyAlignment="1">
      <alignment vertical="center" wrapText="1"/>
    </xf>
    <xf numFmtId="0" fontId="53" fillId="0" borderId="43" xfId="0" applyFont="1" applyBorder="1" applyAlignment="1">
      <alignment vertical="center" wrapText="1"/>
    </xf>
    <xf numFmtId="0" fontId="53" fillId="0" borderId="41" xfId="0" applyFont="1" applyBorder="1" applyAlignment="1">
      <alignment vertical="center" wrapText="1"/>
    </xf>
    <xf numFmtId="0" fontId="53" fillId="0" borderId="15" xfId="0" applyFont="1" applyBorder="1" applyAlignment="1">
      <alignment vertical="center" wrapText="1"/>
    </xf>
    <xf numFmtId="0" fontId="48" fillId="0" borderId="39" xfId="0" applyFont="1" applyBorder="1" applyAlignment="1">
      <alignment horizontal="left" vertical="center" wrapText="1" indent="2"/>
    </xf>
    <xf numFmtId="0" fontId="48" fillId="0" borderId="12" xfId="0" applyFont="1" applyBorder="1" applyAlignment="1">
      <alignment horizontal="left" vertical="center" wrapText="1" indent="2"/>
    </xf>
    <xf numFmtId="0" fontId="48" fillId="0" borderId="40" xfId="0" applyFont="1" applyBorder="1" applyAlignment="1">
      <alignment horizontal="left" vertical="center" wrapText="1" indent="2"/>
    </xf>
    <xf numFmtId="0" fontId="19" fillId="5" borderId="11" xfId="0" applyFont="1" applyFill="1" applyBorder="1" applyAlignment="1">
      <alignment horizontal="center" vertical="center" textRotation="90"/>
    </xf>
    <xf numFmtId="0" fontId="19" fillId="5" borderId="18" xfId="0" applyFont="1" applyFill="1" applyBorder="1" applyAlignment="1">
      <alignment horizontal="center" vertical="center" textRotation="90"/>
    </xf>
    <xf numFmtId="0" fontId="19" fillId="5" borderId="17" xfId="0" applyFont="1" applyFill="1" applyBorder="1" applyAlignment="1">
      <alignment horizontal="center" vertical="center" textRotation="90"/>
    </xf>
    <xf numFmtId="0" fontId="19" fillId="5" borderId="6"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66" xfId="0" applyFont="1" applyFill="1" applyBorder="1" applyAlignment="1">
      <alignment horizontal="center" vertical="center" wrapText="1"/>
    </xf>
    <xf numFmtId="0" fontId="45" fillId="34" borderId="48" xfId="0" applyFont="1" applyFill="1" applyBorder="1" applyAlignment="1">
      <alignment horizontal="center" vertical="top"/>
    </xf>
    <xf numFmtId="0" fontId="45" fillId="34" borderId="49" xfId="0" applyFont="1" applyFill="1" applyBorder="1" applyAlignment="1">
      <alignment horizontal="center" vertical="top"/>
    </xf>
    <xf numFmtId="0" fontId="44" fillId="34" borderId="52" xfId="0" applyFont="1" applyFill="1" applyBorder="1" applyAlignment="1">
      <alignment horizontal="center" vertical="top"/>
    </xf>
    <xf numFmtId="0" fontId="44" fillId="34" borderId="53" xfId="0" applyFont="1" applyFill="1" applyBorder="1" applyAlignment="1">
      <alignment horizontal="center" vertical="top"/>
    </xf>
    <xf numFmtId="0" fontId="19" fillId="16" borderId="11" xfId="0" applyFont="1" applyFill="1" applyBorder="1" applyAlignment="1">
      <alignment horizontal="center" vertical="center" textRotation="90"/>
    </xf>
    <xf numFmtId="0" fontId="19" fillId="16" borderId="18" xfId="0" applyFont="1" applyFill="1" applyBorder="1" applyAlignment="1">
      <alignment horizontal="center" vertical="center" textRotation="90"/>
    </xf>
    <xf numFmtId="0" fontId="19" fillId="16" borderId="17" xfId="0" applyFont="1" applyFill="1" applyBorder="1" applyAlignment="1">
      <alignment horizontal="center" vertical="center" textRotation="90"/>
    </xf>
    <xf numFmtId="0" fontId="19" fillId="16" borderId="6" xfId="0" applyFont="1" applyFill="1" applyBorder="1" applyAlignment="1">
      <alignment horizontal="center" vertical="center" wrapText="1"/>
    </xf>
    <xf numFmtId="0" fontId="19" fillId="16" borderId="5" xfId="0" applyFont="1" applyFill="1" applyBorder="1" applyAlignment="1">
      <alignment horizontal="center" vertical="center" wrapText="1"/>
    </xf>
    <xf numFmtId="0" fontId="19" fillId="16" borderId="66" xfId="0" applyFont="1" applyFill="1" applyBorder="1" applyAlignment="1">
      <alignment horizontal="center" vertical="center" wrapText="1"/>
    </xf>
    <xf numFmtId="0" fontId="19" fillId="16" borderId="60" xfId="0" applyFont="1" applyFill="1" applyBorder="1" applyAlignment="1">
      <alignment horizontal="center" vertical="center" wrapText="1"/>
    </xf>
    <xf numFmtId="0" fontId="19" fillId="0" borderId="66" xfId="0" applyFont="1" applyBorder="1" applyAlignment="1">
      <alignment horizontal="center" vertical="center" wrapText="1"/>
    </xf>
    <xf numFmtId="0" fontId="19" fillId="16" borderId="13"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66" xfId="0" applyFont="1" applyFill="1" applyBorder="1" applyAlignment="1">
      <alignment horizontal="center" vertical="center" wrapText="1"/>
    </xf>
    <xf numFmtId="0" fontId="36" fillId="5" borderId="6" xfId="0" applyFont="1" applyFill="1" applyBorder="1" applyAlignment="1">
      <alignment horizontal="center" vertical="center" wrapText="1"/>
    </xf>
    <xf numFmtId="0" fontId="36" fillId="5" borderId="66" xfId="0" applyFont="1" applyFill="1" applyBorder="1" applyAlignment="1">
      <alignment horizontal="center" vertical="center" wrapText="1"/>
    </xf>
    <xf numFmtId="0" fontId="19" fillId="5" borderId="60"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5" borderId="55" xfId="0" applyFont="1" applyFill="1" applyBorder="1" applyAlignment="1">
      <alignment horizontal="center" vertical="center"/>
    </xf>
    <xf numFmtId="0" fontId="19" fillId="5" borderId="55"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8" fillId="11" borderId="60" xfId="0" applyFont="1" applyFill="1" applyBorder="1" applyAlignment="1">
      <alignment horizontal="center" vertical="center" wrapText="1"/>
    </xf>
    <xf numFmtId="0" fontId="28" fillId="11" borderId="5" xfId="0" applyFont="1" applyFill="1" applyBorder="1" applyAlignment="1">
      <alignment horizontal="center" vertical="center" wrapText="1"/>
    </xf>
    <xf numFmtId="0" fontId="28" fillId="11" borderId="66" xfId="0" applyFont="1" applyFill="1" applyBorder="1" applyAlignment="1">
      <alignment horizontal="center" vertical="center" wrapText="1"/>
    </xf>
    <xf numFmtId="0" fontId="22" fillId="34" borderId="52" xfId="0" applyFont="1" applyFill="1" applyBorder="1" applyAlignment="1">
      <alignment horizontal="center" vertical="center" wrapText="1"/>
    </xf>
    <xf numFmtId="0" fontId="22" fillId="34" borderId="53" xfId="0" applyFont="1" applyFill="1" applyBorder="1" applyAlignment="1">
      <alignment horizontal="center" vertical="center" wrapText="1"/>
    </xf>
    <xf numFmtId="0" fontId="22" fillId="34" borderId="57"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66" xfId="0" applyFont="1" applyFill="1" applyBorder="1" applyAlignment="1">
      <alignment horizontal="center" vertical="center" wrapText="1"/>
    </xf>
    <xf numFmtId="0" fontId="28" fillId="11" borderId="60" xfId="0" applyFont="1" applyFill="1" applyBorder="1" applyAlignment="1">
      <alignment horizontal="center" vertical="center" wrapText="1"/>
    </xf>
    <xf numFmtId="164" fontId="6" fillId="43" borderId="52" xfId="12" applyFont="1" applyFill="1" applyBorder="1" applyAlignment="1">
      <alignment horizontal="center" vertical="center" wrapText="1"/>
    </xf>
    <xf numFmtId="164" fontId="6" fillId="43" borderId="53" xfId="12" applyFont="1" applyFill="1" applyBorder="1" applyAlignment="1">
      <alignment horizontal="center" vertical="center" wrapText="1"/>
    </xf>
    <xf numFmtId="164" fontId="6" fillId="43" borderId="57" xfId="12"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4" xfId="0" applyFont="1" applyFill="1" applyBorder="1" applyAlignment="1">
      <alignment horizontal="center" vertical="center" wrapText="1"/>
    </xf>
    <xf numFmtId="164" fontId="6" fillId="13" borderId="64" xfId="12" applyFont="1" applyFill="1" applyBorder="1" applyAlignment="1">
      <alignment horizontal="center" vertical="center" wrapText="1"/>
    </xf>
    <xf numFmtId="164" fontId="6" fillId="13" borderId="53" xfId="12" applyFont="1" applyFill="1" applyBorder="1" applyAlignment="1">
      <alignment horizontal="center" vertical="center" wrapText="1"/>
    </xf>
    <xf numFmtId="164" fontId="6" fillId="13" borderId="57" xfId="12" applyFont="1" applyFill="1" applyBorder="1" applyAlignment="1">
      <alignment horizontal="center" vertical="center" wrapText="1"/>
    </xf>
    <xf numFmtId="164" fontId="6" fillId="13" borderId="52" xfId="12" applyFont="1" applyFill="1" applyBorder="1" applyAlignment="1">
      <alignment horizontal="center" vertical="center" wrapText="1"/>
    </xf>
    <xf numFmtId="0" fontId="27" fillId="0" borderId="55" xfId="0" applyFont="1" applyBorder="1" applyAlignment="1">
      <alignment horizontal="center" vertical="center"/>
    </xf>
    <xf numFmtId="0" fontId="0" fillId="0" borderId="55" xfId="0" applyBorder="1" applyAlignment="1">
      <alignment horizontal="center" vertical="center"/>
    </xf>
    <xf numFmtId="0" fontId="0" fillId="44" borderId="55" xfId="0" applyFill="1" applyBorder="1" applyAlignment="1">
      <alignment horizontal="center" vertical="center" wrapText="1"/>
    </xf>
    <xf numFmtId="0" fontId="0" fillId="44" borderId="55" xfId="0" applyFill="1" applyBorder="1" applyAlignment="1">
      <alignment horizontal="center" vertical="center"/>
    </xf>
    <xf numFmtId="165" fontId="22" fillId="18" borderId="9" xfId="2" applyFont="1" applyFill="1" applyBorder="1" applyAlignment="1" applyProtection="1">
      <alignment horizontal="center" vertical="center" wrapText="1"/>
      <protection locked="0"/>
    </xf>
    <xf numFmtId="165" fontId="22" fillId="18" borderId="31" xfId="2" applyFont="1" applyFill="1" applyBorder="1" applyAlignment="1" applyProtection="1">
      <alignment horizontal="center" vertical="center" wrapText="1"/>
      <protection locked="0"/>
    </xf>
    <xf numFmtId="0" fontId="15" fillId="18" borderId="67" xfId="0" applyFont="1" applyFill="1" applyBorder="1" applyAlignment="1" applyProtection="1">
      <alignment horizontal="center" vertical="center" wrapText="1"/>
      <protection locked="0"/>
    </xf>
    <xf numFmtId="0" fontId="15" fillId="18" borderId="69" xfId="0" applyFont="1" applyFill="1" applyBorder="1" applyAlignment="1" applyProtection="1">
      <alignment horizontal="center" vertical="center" wrapText="1"/>
      <protection locked="0"/>
    </xf>
    <xf numFmtId="0" fontId="15" fillId="18" borderId="68" xfId="0" applyFont="1" applyFill="1" applyBorder="1" applyAlignment="1" applyProtection="1">
      <alignment horizontal="center" vertical="center" wrapText="1"/>
      <protection locked="0"/>
    </xf>
    <xf numFmtId="165" fontId="22" fillId="18" borderId="34" xfId="2" applyFont="1" applyFill="1" applyBorder="1" applyAlignment="1" applyProtection="1">
      <alignment horizontal="center" vertical="center" wrapText="1"/>
      <protection locked="0"/>
    </xf>
    <xf numFmtId="165" fontId="22" fillId="18" borderId="10" xfId="2" applyFont="1" applyFill="1" applyBorder="1" applyAlignment="1" applyProtection="1">
      <alignment horizontal="center" vertical="center" wrapText="1"/>
      <protection locked="0"/>
    </xf>
    <xf numFmtId="165" fontId="22" fillId="18" borderId="14" xfId="2" applyFont="1" applyFill="1" applyBorder="1" applyAlignment="1" applyProtection="1">
      <alignment horizontal="center" vertical="center" wrapText="1"/>
      <protection locked="0"/>
    </xf>
    <xf numFmtId="165" fontId="22" fillId="18" borderId="45" xfId="2" applyFont="1" applyFill="1" applyBorder="1" applyAlignment="1" applyProtection="1">
      <alignment horizontal="center" vertical="center" wrapText="1"/>
      <protection locked="0"/>
    </xf>
    <xf numFmtId="165" fontId="22" fillId="18" borderId="41" xfId="2" applyFont="1" applyFill="1" applyBorder="1" applyAlignment="1" applyProtection="1">
      <alignment horizontal="center" vertical="center" wrapText="1"/>
      <protection locked="0"/>
    </xf>
    <xf numFmtId="165" fontId="22" fillId="18" borderId="23" xfId="2" applyFont="1" applyFill="1" applyBorder="1" applyAlignment="1" applyProtection="1">
      <alignment horizontal="center" vertical="center" wrapText="1"/>
      <protection locked="0"/>
    </xf>
    <xf numFmtId="165" fontId="22" fillId="18" borderId="7" xfId="2" applyFont="1" applyFill="1" applyBorder="1" applyAlignment="1" applyProtection="1">
      <alignment horizontal="center" vertical="center" wrapText="1"/>
      <protection locked="0"/>
    </xf>
    <xf numFmtId="0" fontId="15" fillId="18" borderId="29" xfId="0" applyFont="1" applyFill="1" applyBorder="1" applyAlignment="1" applyProtection="1">
      <alignment horizontal="center" vertical="center" wrapText="1"/>
      <protection locked="0"/>
    </xf>
    <xf numFmtId="0" fontId="15" fillId="18" borderId="0" xfId="0" applyFont="1" applyFill="1" applyAlignment="1" applyProtection="1">
      <alignment horizontal="center" vertical="center" wrapText="1"/>
      <protection locked="0"/>
    </xf>
    <xf numFmtId="0" fontId="15" fillId="18" borderId="27" xfId="0" applyFont="1" applyFill="1" applyBorder="1" applyAlignment="1" applyProtection="1">
      <alignment horizontal="center" vertical="center" wrapText="1"/>
      <protection locked="0"/>
    </xf>
    <xf numFmtId="0" fontId="32" fillId="0" borderId="54" xfId="3" applyFont="1" applyBorder="1" applyAlignment="1">
      <alignment horizontal="center" vertical="center" wrapText="1"/>
    </xf>
    <xf numFmtId="0" fontId="33" fillId="24" borderId="60" xfId="3" applyFont="1" applyFill="1" applyBorder="1" applyAlignment="1">
      <alignment horizontal="center" vertical="center" wrapText="1"/>
    </xf>
    <xf numFmtId="0" fontId="33" fillId="24" borderId="5" xfId="3" applyFont="1" applyFill="1" applyBorder="1" applyAlignment="1">
      <alignment horizontal="center" vertical="center" wrapText="1"/>
    </xf>
    <xf numFmtId="0" fontId="33" fillId="24" borderId="66" xfId="3" applyFont="1" applyFill="1" applyBorder="1" applyAlignment="1">
      <alignment horizontal="center" vertical="center" wrapText="1"/>
    </xf>
    <xf numFmtId="0" fontId="33" fillId="24" borderId="61" xfId="3" applyFont="1" applyFill="1" applyBorder="1" applyAlignment="1">
      <alignment horizontal="center" vertical="center" wrapText="1"/>
    </xf>
    <xf numFmtId="0" fontId="33" fillId="24" borderId="19" xfId="3" applyFont="1" applyFill="1" applyBorder="1" applyAlignment="1">
      <alignment horizontal="center" vertical="center" wrapText="1"/>
    </xf>
    <xf numFmtId="0" fontId="33" fillId="24" borderId="18" xfId="3" applyFont="1" applyFill="1" applyBorder="1" applyAlignment="1">
      <alignment horizontal="center" vertical="center" wrapText="1"/>
    </xf>
    <xf numFmtId="0" fontId="33" fillId="24" borderId="17" xfId="3" applyFont="1" applyFill="1" applyBorder="1" applyAlignment="1">
      <alignment horizontal="center" vertical="center" wrapText="1"/>
    </xf>
    <xf numFmtId="0" fontId="39" fillId="29" borderId="58" xfId="4" applyFont="1" applyFill="1" applyBorder="1" applyAlignment="1">
      <alignment horizontal="center" vertical="center" wrapText="1"/>
    </xf>
    <xf numFmtId="0" fontId="39" fillId="29" borderId="46" xfId="4" applyFont="1" applyFill="1" applyBorder="1" applyAlignment="1">
      <alignment horizontal="center" vertical="center" wrapText="1"/>
    </xf>
    <xf numFmtId="0" fontId="23" fillId="29" borderId="34" xfId="4" applyFont="1" applyFill="1" applyBorder="1" applyAlignment="1">
      <alignment horizontal="center" vertical="center" wrapText="1"/>
    </xf>
    <xf numFmtId="0" fontId="23" fillId="29" borderId="10" xfId="4" applyFont="1" applyFill="1" applyBorder="1" applyAlignment="1">
      <alignment horizontal="center" vertical="center" wrapText="1"/>
    </xf>
    <xf numFmtId="0" fontId="23" fillId="3" borderId="34" xfId="4"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35" xfId="4" applyFont="1" applyFill="1" applyBorder="1" applyAlignment="1">
      <alignment horizontal="center" vertical="center" wrapText="1"/>
    </xf>
    <xf numFmtId="0" fontId="23" fillId="26" borderId="10" xfId="4" applyFont="1" applyFill="1" applyBorder="1" applyAlignment="1">
      <alignment horizontal="center" vertical="center" wrapText="1"/>
    </xf>
    <xf numFmtId="0" fontId="23" fillId="32" borderId="34" xfId="4" applyFont="1" applyFill="1" applyBorder="1" applyAlignment="1">
      <alignment horizontal="center" vertical="center" wrapText="1"/>
    </xf>
    <xf numFmtId="0" fontId="23" fillId="32" borderId="35" xfId="4" applyFont="1" applyFill="1" applyBorder="1" applyAlignment="1">
      <alignment horizontal="center" vertical="center" wrapText="1"/>
    </xf>
    <xf numFmtId="0" fontId="37" fillId="28" borderId="55" xfId="0" applyFont="1" applyFill="1" applyBorder="1" applyAlignment="1">
      <alignment horizontal="center" wrapText="1"/>
    </xf>
    <xf numFmtId="0" fontId="38" fillId="23" borderId="55" xfId="0" applyFont="1" applyFill="1" applyBorder="1" applyAlignment="1">
      <alignment horizontal="center" wrapText="1"/>
    </xf>
    <xf numFmtId="0" fontId="27" fillId="27" borderId="55" xfId="0" applyFont="1" applyFill="1" applyBorder="1" applyAlignment="1">
      <alignment horizontal="center" wrapText="1"/>
    </xf>
    <xf numFmtId="0" fontId="36" fillId="26" borderId="55" xfId="0" applyFont="1" applyFill="1" applyBorder="1" applyAlignment="1">
      <alignment horizontal="center" wrapText="1"/>
    </xf>
    <xf numFmtId="0" fontId="43" fillId="34" borderId="62" xfId="0" applyFont="1" applyFill="1" applyBorder="1" applyAlignment="1">
      <alignment horizontal="center" vertical="center" wrapText="1"/>
    </xf>
    <xf numFmtId="0" fontId="43" fillId="34" borderId="63" xfId="0" applyFont="1" applyFill="1" applyBorder="1" applyAlignment="1">
      <alignment horizontal="center" vertical="center" wrapText="1"/>
    </xf>
    <xf numFmtId="0" fontId="43" fillId="34" borderId="51" xfId="0" applyFont="1" applyFill="1" applyBorder="1" applyAlignment="1">
      <alignment horizontal="center" vertical="center" wrapText="1"/>
    </xf>
    <xf numFmtId="0" fontId="43" fillId="34" borderId="67" xfId="0" applyFont="1" applyFill="1" applyBorder="1" applyAlignment="1">
      <alignment horizontal="center" vertical="center" wrapText="1"/>
    </xf>
    <xf numFmtId="0" fontId="43" fillId="34" borderId="69" xfId="0" applyFont="1" applyFill="1" applyBorder="1" applyAlignment="1">
      <alignment horizontal="center" vertical="center" wrapText="1"/>
    </xf>
    <xf numFmtId="0" fontId="43" fillId="34" borderId="68" xfId="0" applyFont="1" applyFill="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47" xfId="0" applyBorder="1" applyAlignment="1">
      <alignment horizontal="center" vertical="center" wrapText="1"/>
    </xf>
    <xf numFmtId="0" fontId="0" fillId="0" borderId="56" xfId="0" applyBorder="1" applyAlignment="1">
      <alignment horizontal="center" vertical="center" wrapText="1"/>
    </xf>
    <xf numFmtId="0" fontId="0" fillId="25" borderId="55" xfId="0" applyFill="1" applyBorder="1" applyAlignment="1">
      <alignment horizontal="center" vertical="center"/>
    </xf>
    <xf numFmtId="0" fontId="0" fillId="45" borderId="55" xfId="0" applyFill="1" applyBorder="1" applyAlignment="1">
      <alignment horizontal="center" vertical="center"/>
    </xf>
    <xf numFmtId="0" fontId="0" fillId="25" borderId="55" xfId="0" applyFill="1" applyBorder="1" applyAlignment="1">
      <alignment horizontal="center" vertical="center" wrapText="1"/>
    </xf>
    <xf numFmtId="0" fontId="0" fillId="45" borderId="55" xfId="0" applyFill="1" applyBorder="1" applyAlignment="1">
      <alignment horizontal="center" vertical="center" wrapText="1"/>
    </xf>
    <xf numFmtId="0" fontId="0" fillId="0" borderId="63" xfId="0" applyBorder="1" applyAlignment="1">
      <alignment horizontal="center" vertical="center" wrapText="1"/>
    </xf>
    <xf numFmtId="0" fontId="0" fillId="0" borderId="0" xfId="0" applyAlignment="1">
      <alignment horizontal="center" vertical="center" wrapText="1"/>
    </xf>
    <xf numFmtId="0" fontId="54" fillId="0" borderId="63" xfId="13" applyBorder="1" applyAlignment="1">
      <alignment horizontal="center" vertical="center"/>
    </xf>
    <xf numFmtId="0" fontId="54" fillId="0" borderId="0" xfId="13"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0" fillId="0" borderId="12" xfId="0" applyBorder="1" applyAlignment="1">
      <alignment horizontal="center" vertical="center"/>
    </xf>
    <xf numFmtId="0" fontId="0" fillId="0" borderId="40" xfId="0" applyBorder="1" applyAlignment="1">
      <alignment horizontal="center" vertical="center"/>
    </xf>
    <xf numFmtId="0" fontId="0" fillId="0" borderId="15" xfId="0" applyBorder="1" applyAlignment="1">
      <alignment horizontal="center" vertical="center"/>
    </xf>
    <xf numFmtId="169" fontId="0" fillId="0" borderId="43" xfId="0" applyNumberFormat="1" applyBorder="1" applyAlignment="1">
      <alignment horizontal="center" vertical="center"/>
    </xf>
    <xf numFmtId="169" fontId="0" fillId="0" borderId="41" xfId="0" applyNumberFormat="1" applyBorder="1" applyAlignment="1">
      <alignment horizontal="center" vertical="center"/>
    </xf>
    <xf numFmtId="169" fontId="0" fillId="0" borderId="15" xfId="0" applyNumberFormat="1" applyBorder="1" applyAlignment="1">
      <alignment horizontal="center" vertical="center"/>
    </xf>
    <xf numFmtId="0" fontId="0" fillId="0" borderId="12" xfId="0" applyBorder="1" applyAlignment="1">
      <alignment horizontal="center"/>
    </xf>
    <xf numFmtId="0" fontId="15" fillId="18" borderId="66" xfId="0" applyFont="1" applyFill="1" applyBorder="1" applyAlignment="1" applyProtection="1">
      <alignment horizontal="center" vertical="center" wrapText="1"/>
      <protection locked="0"/>
    </xf>
    <xf numFmtId="0" fontId="18" fillId="18" borderId="11" xfId="0" applyFont="1" applyFill="1" applyBorder="1" applyAlignment="1" applyProtection="1">
      <alignment horizontal="center" vertical="center" wrapText="1"/>
      <protection locked="0"/>
    </xf>
    <xf numFmtId="0" fontId="18" fillId="18" borderId="6" xfId="0" applyFont="1" applyFill="1" applyBorder="1" applyAlignment="1" applyProtection="1">
      <alignment horizontal="center" vertical="center" wrapText="1"/>
      <protection locked="0"/>
    </xf>
    <xf numFmtId="0" fontId="18" fillId="18" borderId="30" xfId="0" applyFont="1" applyFill="1" applyBorder="1" applyAlignment="1" applyProtection="1">
      <alignment horizontal="center" vertical="center" wrapText="1"/>
      <protection locked="0"/>
    </xf>
    <xf numFmtId="0" fontId="18" fillId="18" borderId="8" xfId="0" applyFont="1" applyFill="1" applyBorder="1" applyAlignment="1" applyProtection="1">
      <alignment horizontal="center" vertical="center" wrapText="1"/>
      <protection locked="0"/>
    </xf>
    <xf numFmtId="0" fontId="22" fillId="18" borderId="2" xfId="0" applyFont="1" applyFill="1" applyBorder="1" applyAlignment="1" applyProtection="1">
      <alignment horizontal="center" vertical="center" wrapText="1"/>
      <protection locked="0"/>
    </xf>
    <xf numFmtId="165" fontId="22" fillId="18" borderId="2" xfId="2" applyFont="1" applyFill="1" applyBorder="1" applyAlignment="1" applyProtection="1">
      <alignment horizontal="center" vertical="center" wrapText="1"/>
      <protection locked="0"/>
    </xf>
    <xf numFmtId="0" fontId="21" fillId="18" borderId="2" xfId="0" applyFont="1" applyFill="1" applyBorder="1" applyAlignment="1" applyProtection="1">
      <alignment horizontal="center" vertical="center" wrapText="1"/>
      <protection locked="0"/>
    </xf>
    <xf numFmtId="0" fontId="11" fillId="14" borderId="1" xfId="0" applyFont="1" applyFill="1" applyBorder="1" applyAlignment="1" applyProtection="1">
      <alignment horizontal="center" vertical="center" wrapText="1"/>
      <protection locked="0"/>
    </xf>
    <xf numFmtId="0" fontId="11" fillId="14" borderId="46"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0" fillId="0" borderId="52" xfId="0" applyBorder="1" applyAlignment="1">
      <alignment horizontal="center"/>
    </xf>
    <xf numFmtId="0" fontId="0" fillId="0" borderId="53" xfId="0" applyBorder="1" applyAlignment="1">
      <alignment horizontal="center"/>
    </xf>
    <xf numFmtId="0" fontId="0" fillId="0" borderId="57" xfId="0" applyBorder="1" applyAlignment="1">
      <alignment horizontal="center"/>
    </xf>
    <xf numFmtId="0" fontId="11" fillId="14" borderId="9"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cellXfs>
  <cellStyles count="14">
    <cellStyle name="Collegamento ipertestuale" xfId="13" builtinId="8"/>
    <cellStyle name="Comma 2" xfId="2" xr:uid="{00000000-0005-0000-0000-000001000000}"/>
    <cellStyle name="Comma 3" xfId="12" xr:uid="{00000000-0005-0000-0000-000002000000}"/>
    <cellStyle name="Migliaia" xfId="7" builtinId="3"/>
    <cellStyle name="Normal 2" xfId="6" xr:uid="{00000000-0005-0000-0000-000005000000}"/>
    <cellStyle name="Normal 3" xfId="4" xr:uid="{00000000-0005-0000-0000-000006000000}"/>
    <cellStyle name="Normal_Sheet1" xfId="9" xr:uid="{00000000-0005-0000-0000-000007000000}"/>
    <cellStyle name="Normal_Sheet1 2" xfId="10" xr:uid="{00000000-0005-0000-0000-000008000000}"/>
    <cellStyle name="Normal_Sheet15" xfId="8" xr:uid="{00000000-0005-0000-0000-000009000000}"/>
    <cellStyle name="Normal_Sheet3" xfId="11" xr:uid="{00000000-0005-0000-0000-00000A000000}"/>
    <cellStyle name="Normal_Sheet4" xfId="3" xr:uid="{00000000-0005-0000-0000-00000B000000}"/>
    <cellStyle name="Normale" xfId="0" builtinId="0"/>
    <cellStyle name="Percent 2" xfId="5" xr:uid="{00000000-0005-0000-0000-00000D000000}"/>
    <cellStyle name="Percentuale" xfId="1" builtinId="5"/>
  </cellStyles>
  <dxfs count="0"/>
  <tableStyles count="0" defaultTableStyle="TableStyleMedium2" defaultPivotStyle="PivotStyleLight16"/>
  <colors>
    <mruColors>
      <color rgb="FFF6D37A"/>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ttaruolo\AppData\Local\Microsoft\Windows\INetCache\Content.Outlook\0KMRKVSZ\HFA%20tool%20for%20virtual%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fao.org/3/X6877E/X6877E18.htm" TargetMode="External"/><Relationship Id="rId2" Type="http://schemas.openxmlformats.org/officeDocument/2006/relationships/hyperlink" Target="http://www.fao.org/3/X6877E/X6877E07.htm" TargetMode="External"/><Relationship Id="rId1" Type="http://schemas.openxmlformats.org/officeDocument/2006/relationships/hyperlink" Target="http://www.fao.org/3/X6877E/X6877E05.htm" TargetMode="External"/><Relationship Id="rId4" Type="http://schemas.openxmlformats.org/officeDocument/2006/relationships/hyperlink" Target="http://www.fao.org/3/X6877E/X6877E0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4"/>
  <sheetViews>
    <sheetView zoomScale="55" zoomScaleNormal="55" workbookViewId="0">
      <selection activeCell="K51" sqref="K51"/>
    </sheetView>
  </sheetViews>
  <sheetFormatPr defaultColWidth="8.7109375" defaultRowHeight="18"/>
  <cols>
    <col min="1" max="1" width="8.7109375" style="67" customWidth="1"/>
    <col min="2" max="3" width="8.7109375" style="67" hidden="1" customWidth="1"/>
    <col min="4" max="4" width="12.140625" style="67" customWidth="1"/>
    <col min="5" max="5" width="7.28515625" style="67" customWidth="1"/>
    <col min="6" max="7" width="8.7109375" style="67"/>
    <col min="8" max="8" width="9.7109375" style="67" hidden="1" customWidth="1"/>
    <col min="9" max="9" width="8.7109375" style="67"/>
    <col min="10" max="12" width="12" style="67" customWidth="1"/>
    <col min="13" max="22" width="8.7109375" style="67"/>
    <col min="23" max="23" width="14.5703125" style="67" customWidth="1"/>
    <col min="24" max="25" width="8.7109375" style="67"/>
    <col min="26" max="26" width="0" style="67" hidden="1" customWidth="1"/>
    <col min="27" max="27" width="8.7109375" style="67"/>
    <col min="28" max="29" width="5.7109375" style="67" customWidth="1"/>
    <col min="30" max="16384" width="8.7109375" style="67"/>
  </cols>
  <sheetData>
    <row r="1" spans="1:30" ht="21.6" thickBot="1">
      <c r="A1" s="511" t="s">
        <v>0</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row>
    <row r="2" spans="1:30" ht="15" customHeight="1" thickBot="1">
      <c r="A2" s="330" t="s">
        <v>1</v>
      </c>
      <c r="B2" s="331"/>
      <c r="C2" s="332"/>
      <c r="D2" s="339" t="s">
        <v>2</v>
      </c>
      <c r="E2" s="340"/>
      <c r="F2" s="341"/>
      <c r="G2" s="342"/>
      <c r="H2" s="343"/>
      <c r="I2" s="343"/>
      <c r="J2" s="343"/>
      <c r="K2" s="343"/>
      <c r="L2" s="343"/>
      <c r="M2" s="343"/>
      <c r="N2" s="343"/>
      <c r="O2" s="343"/>
      <c r="P2" s="344"/>
      <c r="Q2" s="339" t="s">
        <v>3</v>
      </c>
      <c r="R2" s="340"/>
      <c r="S2" s="340"/>
      <c r="T2" s="340"/>
      <c r="U2" s="340"/>
      <c r="V2" s="340"/>
      <c r="W2" s="340"/>
      <c r="X2" s="340"/>
      <c r="Y2" s="340"/>
      <c r="Z2" s="341"/>
      <c r="AA2" s="345" t="s">
        <v>4</v>
      </c>
      <c r="AB2" s="346"/>
      <c r="AC2" s="346"/>
      <c r="AD2" s="347"/>
    </row>
    <row r="3" spans="1:30" ht="18.600000000000001" thickBot="1">
      <c r="A3" s="333"/>
      <c r="B3" s="334"/>
      <c r="C3" s="335"/>
      <c r="D3" s="348" t="s">
        <v>5</v>
      </c>
      <c r="E3" s="349"/>
      <c r="F3" s="350"/>
      <c r="G3" s="354" t="s">
        <v>6</v>
      </c>
      <c r="H3" s="355"/>
      <c r="I3" s="355"/>
      <c r="J3" s="355"/>
      <c r="K3" s="356"/>
      <c r="L3" s="357" t="s">
        <v>7</v>
      </c>
      <c r="M3" s="358"/>
      <c r="N3" s="358"/>
      <c r="O3" s="358"/>
      <c r="P3" s="358"/>
      <c r="Q3" s="358"/>
      <c r="R3" s="358"/>
      <c r="S3" s="358"/>
      <c r="T3" s="359"/>
      <c r="U3" s="339" t="s">
        <v>8</v>
      </c>
      <c r="V3" s="340"/>
      <c r="W3" s="340"/>
      <c r="X3" s="340"/>
      <c r="Y3" s="340"/>
      <c r="Z3" s="341"/>
      <c r="AA3" s="360" t="s">
        <v>7</v>
      </c>
      <c r="AB3" s="361"/>
      <c r="AC3" s="361"/>
      <c r="AD3" s="362"/>
    </row>
    <row r="4" spans="1:30" ht="18.600000000000001" thickBot="1">
      <c r="A4" s="333"/>
      <c r="B4" s="334"/>
      <c r="C4" s="335"/>
      <c r="D4" s="351"/>
      <c r="E4" s="352"/>
      <c r="F4" s="353"/>
      <c r="G4" s="339" t="s">
        <v>9</v>
      </c>
      <c r="H4" s="341"/>
      <c r="I4" s="357" t="s">
        <v>7</v>
      </c>
      <c r="J4" s="358"/>
      <c r="K4" s="358"/>
      <c r="L4" s="358"/>
      <c r="M4" s="358"/>
      <c r="N4" s="358"/>
      <c r="O4" s="358"/>
      <c r="P4" s="359"/>
      <c r="Q4" s="339" t="s">
        <v>10</v>
      </c>
      <c r="R4" s="340"/>
      <c r="S4" s="340"/>
      <c r="T4" s="340"/>
      <c r="U4" s="340"/>
      <c r="V4" s="341"/>
      <c r="W4" s="357" t="s">
        <v>7</v>
      </c>
      <c r="X4" s="358"/>
      <c r="Y4" s="358"/>
      <c r="Z4" s="359"/>
      <c r="AA4" s="339" t="s">
        <v>11</v>
      </c>
      <c r="AB4" s="340"/>
      <c r="AC4" s="341"/>
      <c r="AD4" s="68" t="s">
        <v>7</v>
      </c>
    </row>
    <row r="5" spans="1:30" ht="18.600000000000001" thickBot="1">
      <c r="A5" s="333"/>
      <c r="B5" s="334"/>
      <c r="C5" s="335"/>
      <c r="D5" s="339" t="s">
        <v>12</v>
      </c>
      <c r="E5" s="340"/>
      <c r="F5" s="341"/>
      <c r="G5" s="339" t="s">
        <v>13</v>
      </c>
      <c r="H5" s="340"/>
      <c r="I5" s="340"/>
      <c r="J5" s="340"/>
      <c r="K5" s="340"/>
      <c r="L5" s="340"/>
      <c r="M5" s="340"/>
      <c r="N5" s="340"/>
      <c r="O5" s="340"/>
      <c r="P5" s="341"/>
      <c r="Q5" s="357" t="s">
        <v>7</v>
      </c>
      <c r="R5" s="358"/>
      <c r="S5" s="358"/>
      <c r="T5" s="358"/>
      <c r="U5" s="358"/>
      <c r="V5" s="359"/>
      <c r="W5" s="339" t="s">
        <v>14</v>
      </c>
      <c r="X5" s="340"/>
      <c r="Y5" s="340"/>
      <c r="Z5" s="340"/>
      <c r="AA5" s="340"/>
      <c r="AB5" s="340"/>
      <c r="AC5" s="341"/>
      <c r="AD5" s="68" t="s">
        <v>7</v>
      </c>
    </row>
    <row r="6" spans="1:30" ht="18.600000000000001" thickBot="1">
      <c r="A6" s="333"/>
      <c r="B6" s="334"/>
      <c r="C6" s="335"/>
      <c r="D6" s="339" t="s">
        <v>15</v>
      </c>
      <c r="E6" s="340"/>
      <c r="F6" s="341"/>
      <c r="G6" s="342" t="s">
        <v>16</v>
      </c>
      <c r="H6" s="343"/>
      <c r="I6" s="343"/>
      <c r="J6" s="343"/>
      <c r="K6" s="343"/>
      <c r="L6" s="343"/>
      <c r="M6" s="343"/>
      <c r="N6" s="343"/>
      <c r="O6" s="343"/>
      <c r="P6" s="344"/>
      <c r="Q6" s="339" t="s">
        <v>17</v>
      </c>
      <c r="R6" s="340"/>
      <c r="S6" s="340"/>
      <c r="T6" s="340"/>
      <c r="U6" s="340"/>
      <c r="V6" s="341"/>
      <c r="W6" s="357" t="s">
        <v>7</v>
      </c>
      <c r="X6" s="358"/>
      <c r="Y6" s="358"/>
      <c r="Z6" s="359"/>
      <c r="AA6" s="339" t="s">
        <v>18</v>
      </c>
      <c r="AB6" s="340"/>
      <c r="AC6" s="341"/>
      <c r="AD6" s="68" t="s">
        <v>7</v>
      </c>
    </row>
    <row r="7" spans="1:30" ht="18.600000000000001" thickBot="1">
      <c r="A7" s="333"/>
      <c r="B7" s="334"/>
      <c r="C7" s="335"/>
      <c r="D7" s="339" t="s">
        <v>19</v>
      </c>
      <c r="E7" s="340"/>
      <c r="F7" s="341"/>
      <c r="G7" s="342" t="s">
        <v>16</v>
      </c>
      <c r="H7" s="343"/>
      <c r="I7" s="343"/>
      <c r="J7" s="343"/>
      <c r="K7" s="343"/>
      <c r="L7" s="343"/>
      <c r="M7" s="343"/>
      <c r="N7" s="343"/>
      <c r="O7" s="343"/>
      <c r="P7" s="344"/>
      <c r="Q7" s="339" t="s">
        <v>17</v>
      </c>
      <c r="R7" s="340"/>
      <c r="S7" s="340"/>
      <c r="T7" s="340"/>
      <c r="U7" s="340"/>
      <c r="V7" s="341"/>
      <c r="W7" s="357" t="s">
        <v>7</v>
      </c>
      <c r="X7" s="358"/>
      <c r="Y7" s="358"/>
      <c r="Z7" s="359"/>
      <c r="AA7" s="339" t="s">
        <v>18</v>
      </c>
      <c r="AB7" s="340"/>
      <c r="AC7" s="341"/>
      <c r="AD7" s="68" t="s">
        <v>7</v>
      </c>
    </row>
    <row r="8" spans="1:30" ht="18.600000000000001" thickBot="1">
      <c r="A8" s="333"/>
      <c r="B8" s="334"/>
      <c r="C8" s="335"/>
      <c r="D8" s="339" t="s">
        <v>20</v>
      </c>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1"/>
    </row>
    <row r="9" spans="1:30" ht="18.600000000000001" thickBot="1">
      <c r="A9" s="333"/>
      <c r="B9" s="334"/>
      <c r="C9" s="335"/>
      <c r="D9" s="363" t="s">
        <v>21</v>
      </c>
      <c r="E9" s="364"/>
      <c r="F9" s="364"/>
      <c r="G9" s="364"/>
      <c r="H9" s="364"/>
      <c r="I9" s="364"/>
      <c r="J9" s="364"/>
      <c r="K9" s="364"/>
      <c r="L9" s="364"/>
      <c r="M9" s="364"/>
      <c r="N9" s="364"/>
      <c r="O9" s="364"/>
      <c r="P9" s="364"/>
      <c r="Q9" s="364"/>
      <c r="R9" s="364"/>
      <c r="S9" s="364"/>
      <c r="T9" s="364"/>
      <c r="U9" s="364"/>
      <c r="V9" s="364"/>
      <c r="W9" s="364"/>
      <c r="X9" s="364"/>
      <c r="Y9" s="364"/>
      <c r="Z9" s="365"/>
      <c r="AA9" s="360" t="s">
        <v>7</v>
      </c>
      <c r="AB9" s="361"/>
      <c r="AC9" s="361"/>
      <c r="AD9" s="362"/>
    </row>
    <row r="10" spans="1:30" ht="18.600000000000001" thickBot="1">
      <c r="A10" s="333"/>
      <c r="B10" s="334"/>
      <c r="C10" s="335"/>
      <c r="D10" s="363" t="s">
        <v>22</v>
      </c>
      <c r="E10" s="364"/>
      <c r="F10" s="364"/>
      <c r="G10" s="364"/>
      <c r="H10" s="364"/>
      <c r="I10" s="364"/>
      <c r="J10" s="364"/>
      <c r="K10" s="364"/>
      <c r="L10" s="364"/>
      <c r="M10" s="364"/>
      <c r="N10" s="364"/>
      <c r="O10" s="364"/>
      <c r="P10" s="364"/>
      <c r="Q10" s="364"/>
      <c r="R10" s="364"/>
      <c r="S10" s="364"/>
      <c r="T10" s="364"/>
      <c r="U10" s="364"/>
      <c r="V10" s="364"/>
      <c r="W10" s="364"/>
      <c r="X10" s="364"/>
      <c r="Y10" s="364"/>
      <c r="Z10" s="365"/>
      <c r="AA10" s="360" t="s">
        <v>7</v>
      </c>
      <c r="AB10" s="361"/>
      <c r="AC10" s="361"/>
      <c r="AD10" s="362"/>
    </row>
    <row r="11" spans="1:30" ht="18.600000000000001" thickBot="1">
      <c r="A11" s="333"/>
      <c r="B11" s="334"/>
      <c r="C11" s="335"/>
      <c r="D11" s="363" t="s">
        <v>23</v>
      </c>
      <c r="E11" s="364"/>
      <c r="F11" s="364"/>
      <c r="G11" s="364"/>
      <c r="H11" s="364"/>
      <c r="I11" s="364"/>
      <c r="J11" s="364"/>
      <c r="K11" s="364"/>
      <c r="L11" s="364"/>
      <c r="M11" s="364"/>
      <c r="N11" s="364"/>
      <c r="O11" s="364"/>
      <c r="P11" s="364"/>
      <c r="Q11" s="364"/>
      <c r="R11" s="364"/>
      <c r="S11" s="364"/>
      <c r="T11" s="364"/>
      <c r="U11" s="364"/>
      <c r="V11" s="364"/>
      <c r="W11" s="364"/>
      <c r="X11" s="364"/>
      <c r="Y11" s="364"/>
      <c r="Z11" s="365"/>
      <c r="AA11" s="360" t="s">
        <v>7</v>
      </c>
      <c r="AB11" s="361"/>
      <c r="AC11" s="361"/>
      <c r="AD11" s="362"/>
    </row>
    <row r="12" spans="1:30" ht="18.600000000000001" thickBot="1">
      <c r="A12" s="333"/>
      <c r="B12" s="334"/>
      <c r="C12" s="335"/>
      <c r="D12" s="363" t="s">
        <v>24</v>
      </c>
      <c r="E12" s="364"/>
      <c r="F12" s="364"/>
      <c r="G12" s="364"/>
      <c r="H12" s="364"/>
      <c r="I12" s="364"/>
      <c r="J12" s="364"/>
      <c r="K12" s="364"/>
      <c r="L12" s="364"/>
      <c r="M12" s="364"/>
      <c r="N12" s="364"/>
      <c r="O12" s="364"/>
      <c r="P12" s="364"/>
      <c r="Q12" s="364"/>
      <c r="R12" s="364"/>
      <c r="S12" s="364"/>
      <c r="T12" s="364"/>
      <c r="U12" s="364"/>
      <c r="V12" s="364"/>
      <c r="W12" s="364"/>
      <c r="X12" s="364"/>
      <c r="Y12" s="364"/>
      <c r="Z12" s="365"/>
      <c r="AA12" s="360" t="s">
        <v>7</v>
      </c>
      <c r="AB12" s="361"/>
      <c r="AC12" s="361"/>
      <c r="AD12" s="362"/>
    </row>
    <row r="13" spans="1:30" ht="18.600000000000001" thickBot="1">
      <c r="A13" s="333"/>
      <c r="B13" s="334"/>
      <c r="C13" s="335"/>
      <c r="D13" s="363" t="s">
        <v>25</v>
      </c>
      <c r="E13" s="364"/>
      <c r="F13" s="364"/>
      <c r="G13" s="364"/>
      <c r="H13" s="364"/>
      <c r="I13" s="364"/>
      <c r="J13" s="364"/>
      <c r="K13" s="364"/>
      <c r="L13" s="364"/>
      <c r="M13" s="364"/>
      <c r="N13" s="364"/>
      <c r="O13" s="364"/>
      <c r="P13" s="364"/>
      <c r="Q13" s="364"/>
      <c r="R13" s="364"/>
      <c r="S13" s="364"/>
      <c r="T13" s="364"/>
      <c r="U13" s="364"/>
      <c r="V13" s="364"/>
      <c r="W13" s="364"/>
      <c r="X13" s="364"/>
      <c r="Y13" s="364"/>
      <c r="Z13" s="365"/>
      <c r="AA13" s="360" t="s">
        <v>7</v>
      </c>
      <c r="AB13" s="361"/>
      <c r="AC13" s="361"/>
      <c r="AD13" s="362"/>
    </row>
    <row r="14" spans="1:30" ht="18.600000000000001" thickBot="1">
      <c r="A14" s="336"/>
      <c r="B14" s="337"/>
      <c r="C14" s="338"/>
      <c r="D14" s="363" t="s">
        <v>26</v>
      </c>
      <c r="E14" s="364"/>
      <c r="F14" s="364"/>
      <c r="G14" s="364"/>
      <c r="H14" s="364"/>
      <c r="I14" s="366"/>
      <c r="J14" s="366"/>
      <c r="K14" s="366"/>
      <c r="L14" s="366"/>
      <c r="M14" s="364"/>
      <c r="N14" s="364"/>
      <c r="O14" s="364"/>
      <c r="P14" s="364"/>
      <c r="Q14" s="364"/>
      <c r="R14" s="364"/>
      <c r="S14" s="364"/>
      <c r="T14" s="364"/>
      <c r="U14" s="364"/>
      <c r="V14" s="364"/>
      <c r="W14" s="364"/>
      <c r="X14" s="364"/>
      <c r="Y14" s="364"/>
      <c r="Z14" s="365"/>
      <c r="AA14" s="360" t="s">
        <v>7</v>
      </c>
      <c r="AB14" s="361"/>
      <c r="AC14" s="361"/>
      <c r="AD14" s="362"/>
    </row>
    <row r="15" spans="1:30" ht="15" customHeight="1" thickBot="1">
      <c r="A15" s="375" t="s">
        <v>27</v>
      </c>
      <c r="B15" s="376"/>
      <c r="C15" s="377"/>
      <c r="D15" s="370" t="s">
        <v>28</v>
      </c>
      <c r="E15" s="371"/>
      <c r="F15" s="371"/>
      <c r="G15" s="371"/>
      <c r="H15" s="371"/>
      <c r="I15" s="260" t="s">
        <v>7</v>
      </c>
      <c r="J15" s="372" t="s">
        <v>29</v>
      </c>
      <c r="K15" s="373"/>
      <c r="L15" s="374"/>
      <c r="M15" s="371" t="s">
        <v>30</v>
      </c>
      <c r="N15" s="371"/>
      <c r="O15" s="371"/>
      <c r="P15" s="371"/>
      <c r="Q15" s="371"/>
      <c r="R15" s="371"/>
      <c r="S15" s="371"/>
      <c r="T15" s="371"/>
      <c r="U15" s="371"/>
      <c r="V15" s="371"/>
      <c r="W15" s="371"/>
      <c r="X15" s="384"/>
      <c r="Y15" s="357" t="s">
        <v>7</v>
      </c>
      <c r="Z15" s="358"/>
      <c r="AA15" s="358"/>
      <c r="AB15" s="358"/>
      <c r="AC15" s="358"/>
      <c r="AD15" s="359"/>
    </row>
    <row r="16" spans="1:30" ht="18.600000000000001" thickBot="1">
      <c r="A16" s="378"/>
      <c r="B16" s="379"/>
      <c r="C16" s="380"/>
      <c r="D16" s="370" t="s">
        <v>31</v>
      </c>
      <c r="E16" s="371"/>
      <c r="F16" s="371"/>
      <c r="G16" s="371"/>
      <c r="H16" s="371"/>
      <c r="I16" s="260" t="s">
        <v>7</v>
      </c>
      <c r="J16" s="372" t="s">
        <v>29</v>
      </c>
      <c r="K16" s="373"/>
      <c r="L16" s="374"/>
      <c r="M16" s="385" t="s">
        <v>32</v>
      </c>
      <c r="N16" s="385"/>
      <c r="O16" s="385"/>
      <c r="P16" s="385"/>
      <c r="Q16" s="385"/>
      <c r="R16" s="385"/>
      <c r="S16" s="385"/>
      <c r="T16" s="385"/>
      <c r="U16" s="385"/>
      <c r="V16" s="385"/>
      <c r="W16" s="385"/>
      <c r="X16" s="386"/>
      <c r="Y16" s="357" t="s">
        <v>7</v>
      </c>
      <c r="Z16" s="358"/>
      <c r="AA16" s="358"/>
      <c r="AB16" s="358"/>
      <c r="AC16" s="358"/>
      <c r="AD16" s="359"/>
    </row>
    <row r="17" spans="1:30" ht="18.600000000000001" thickBot="1">
      <c r="A17" s="378"/>
      <c r="B17" s="379"/>
      <c r="C17" s="380"/>
      <c r="D17" s="370" t="s">
        <v>33</v>
      </c>
      <c r="E17" s="371"/>
      <c r="F17" s="371"/>
      <c r="G17" s="371"/>
      <c r="H17" s="371"/>
      <c r="I17" s="260" t="s">
        <v>7</v>
      </c>
      <c r="J17" s="372" t="s">
        <v>29</v>
      </c>
      <c r="K17" s="373"/>
      <c r="L17" s="374"/>
      <c r="M17" s="387"/>
      <c r="N17" s="387"/>
      <c r="O17" s="387"/>
      <c r="P17" s="387"/>
      <c r="Q17" s="387"/>
      <c r="R17" s="387"/>
      <c r="S17" s="387"/>
      <c r="T17" s="387"/>
      <c r="U17" s="387"/>
      <c r="V17" s="387"/>
      <c r="W17" s="387"/>
      <c r="X17" s="388"/>
      <c r="Y17" s="367" t="s">
        <v>34</v>
      </c>
      <c r="Z17" s="368"/>
      <c r="AA17" s="368"/>
      <c r="AB17" s="368"/>
      <c r="AC17" s="368"/>
      <c r="AD17" s="369"/>
    </row>
    <row r="18" spans="1:30" ht="18.600000000000001" thickBot="1">
      <c r="A18" s="378"/>
      <c r="B18" s="379"/>
      <c r="C18" s="380"/>
      <c r="D18" s="370" t="s">
        <v>35</v>
      </c>
      <c r="E18" s="371"/>
      <c r="F18" s="371"/>
      <c r="G18" s="371"/>
      <c r="H18" s="371"/>
      <c r="I18" s="260" t="s">
        <v>7</v>
      </c>
      <c r="J18" s="372" t="s">
        <v>29</v>
      </c>
      <c r="K18" s="373"/>
      <c r="L18" s="374"/>
      <c r="M18" s="387"/>
      <c r="N18" s="387"/>
      <c r="O18" s="387"/>
      <c r="P18" s="387"/>
      <c r="Q18" s="387"/>
      <c r="R18" s="387"/>
      <c r="S18" s="387"/>
      <c r="T18" s="387"/>
      <c r="U18" s="387"/>
      <c r="V18" s="387"/>
      <c r="W18" s="387"/>
      <c r="X18" s="388"/>
      <c r="Y18" s="367" t="s">
        <v>36</v>
      </c>
      <c r="Z18" s="368"/>
      <c r="AA18" s="368"/>
      <c r="AB18" s="368"/>
      <c r="AC18" s="368"/>
      <c r="AD18" s="369"/>
    </row>
    <row r="19" spans="1:30" ht="18.600000000000001" thickBot="1">
      <c r="A19" s="381"/>
      <c r="B19" s="382"/>
      <c r="C19" s="383"/>
      <c r="D19" s="370" t="s">
        <v>37</v>
      </c>
      <c r="E19" s="371"/>
      <c r="F19" s="371"/>
      <c r="G19" s="371"/>
      <c r="H19" s="371"/>
      <c r="I19" s="260" t="s">
        <v>7</v>
      </c>
      <c r="J19" s="372" t="s">
        <v>29</v>
      </c>
      <c r="K19" s="373"/>
      <c r="L19" s="374"/>
      <c r="M19" s="389"/>
      <c r="N19" s="389"/>
      <c r="O19" s="389"/>
      <c r="P19" s="389"/>
      <c r="Q19" s="389"/>
      <c r="R19" s="389"/>
      <c r="S19" s="389"/>
      <c r="T19" s="389"/>
      <c r="U19" s="389"/>
      <c r="V19" s="389"/>
      <c r="W19" s="389"/>
      <c r="X19" s="390"/>
      <c r="Y19" s="367" t="s">
        <v>38</v>
      </c>
      <c r="Z19" s="368"/>
      <c r="AA19" s="368"/>
      <c r="AB19" s="368"/>
      <c r="AC19" s="368"/>
      <c r="AD19" s="369"/>
    </row>
    <row r="20" spans="1:30" ht="15" customHeight="1" thickBot="1">
      <c r="A20" s="399" t="s">
        <v>39</v>
      </c>
      <c r="B20" s="400"/>
      <c r="C20" s="401"/>
      <c r="D20" s="408" t="s">
        <v>40</v>
      </c>
      <c r="E20" s="409"/>
      <c r="F20" s="409"/>
      <c r="G20" s="409"/>
      <c r="H20" s="409"/>
      <c r="I20" s="410"/>
      <c r="J20" s="410"/>
      <c r="K20" s="410"/>
      <c r="L20" s="410"/>
      <c r="M20" s="409"/>
      <c r="N20" s="409"/>
      <c r="O20" s="409"/>
      <c r="P20" s="409"/>
      <c r="Q20" s="409"/>
      <c r="R20" s="409"/>
      <c r="S20" s="409"/>
      <c r="T20" s="409"/>
      <c r="U20" s="409"/>
      <c r="V20" s="409"/>
      <c r="W20" s="409"/>
      <c r="X20" s="409"/>
      <c r="Y20" s="409"/>
      <c r="Z20" s="409"/>
      <c r="AA20" s="409"/>
      <c r="AB20" s="409"/>
      <c r="AC20" s="409"/>
      <c r="AD20" s="411"/>
    </row>
    <row r="21" spans="1:30" ht="18.600000000000001" thickBot="1">
      <c r="A21" s="402"/>
      <c r="B21" s="403"/>
      <c r="C21" s="404"/>
      <c r="D21" s="342" t="s">
        <v>4</v>
      </c>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4"/>
    </row>
    <row r="22" spans="1:30" ht="18.600000000000001" thickBot="1">
      <c r="A22" s="402"/>
      <c r="B22" s="403"/>
      <c r="C22" s="404"/>
      <c r="D22" s="408" t="s">
        <v>41</v>
      </c>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11"/>
    </row>
    <row r="23" spans="1:30" ht="18.600000000000001" thickBot="1">
      <c r="A23" s="402"/>
      <c r="B23" s="403"/>
      <c r="C23" s="404"/>
      <c r="D23" s="342" t="s">
        <v>42</v>
      </c>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4"/>
    </row>
    <row r="24" spans="1:30" ht="18.600000000000001" thickBot="1">
      <c r="A24" s="402"/>
      <c r="B24" s="403"/>
      <c r="C24" s="404"/>
      <c r="D24" s="408" t="s">
        <v>43</v>
      </c>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11"/>
    </row>
    <row r="25" spans="1:30" ht="18.600000000000001" thickBot="1">
      <c r="A25" s="405"/>
      <c r="B25" s="406"/>
      <c r="C25" s="407"/>
      <c r="D25" s="412" t="s">
        <v>44</v>
      </c>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4"/>
    </row>
    <row r="26" spans="1:30" ht="15" customHeight="1">
      <c r="A26" s="391" t="s">
        <v>45</v>
      </c>
      <c r="B26" s="392"/>
      <c r="C26" s="392"/>
      <c r="D26" s="395" t="s">
        <v>46</v>
      </c>
      <c r="E26" s="397" t="s">
        <v>47</v>
      </c>
      <c r="F26" s="397"/>
      <c r="G26" s="397"/>
      <c r="H26" s="85" t="s">
        <v>48</v>
      </c>
      <c r="I26" s="397" t="s">
        <v>49</v>
      </c>
      <c r="J26" s="397"/>
      <c r="K26" s="397"/>
      <c r="L26" s="419" t="s">
        <v>50</v>
      </c>
      <c r="M26" s="419"/>
      <c r="N26" s="419"/>
      <c r="O26" s="419" t="s">
        <v>47</v>
      </c>
      <c r="P26" s="419"/>
      <c r="Q26" s="419"/>
      <c r="R26" s="419" t="s">
        <v>49</v>
      </c>
      <c r="S26" s="419"/>
      <c r="T26" s="419"/>
      <c r="U26" s="415" t="s">
        <v>51</v>
      </c>
      <c r="V26" s="415"/>
      <c r="W26" s="415"/>
      <c r="X26" s="415" t="s">
        <v>47</v>
      </c>
      <c r="Y26" s="415"/>
      <c r="Z26" s="415"/>
      <c r="AA26" s="415" t="s">
        <v>52</v>
      </c>
      <c r="AB26" s="415"/>
      <c r="AC26" s="415"/>
      <c r="AD26" s="416"/>
    </row>
    <row r="27" spans="1:30" ht="19.149999999999999" customHeight="1" thickBot="1">
      <c r="A27" s="393"/>
      <c r="B27" s="394"/>
      <c r="C27" s="394"/>
      <c r="D27" s="396"/>
      <c r="E27" s="398"/>
      <c r="F27" s="398"/>
      <c r="G27" s="398"/>
      <c r="H27" s="86"/>
      <c r="I27" s="398" t="s">
        <v>53</v>
      </c>
      <c r="J27" s="398"/>
      <c r="K27" s="398"/>
      <c r="L27" s="420"/>
      <c r="M27" s="420"/>
      <c r="N27" s="420"/>
      <c r="O27" s="420"/>
      <c r="P27" s="420"/>
      <c r="Q27" s="420"/>
      <c r="R27" s="420" t="s">
        <v>53</v>
      </c>
      <c r="S27" s="420"/>
      <c r="T27" s="420"/>
      <c r="U27" s="417"/>
      <c r="V27" s="417"/>
      <c r="W27" s="417"/>
      <c r="X27" s="417"/>
      <c r="Y27" s="417"/>
      <c r="Z27" s="417"/>
      <c r="AA27" s="417" t="s">
        <v>53</v>
      </c>
      <c r="AB27" s="417"/>
      <c r="AC27" s="417"/>
      <c r="AD27" s="418"/>
    </row>
    <row r="28" spans="1:30" ht="15" customHeight="1" thickBot="1">
      <c r="A28" s="428" t="s">
        <v>54</v>
      </c>
      <c r="B28" s="429"/>
      <c r="C28" s="430"/>
      <c r="D28" s="437" t="s">
        <v>55</v>
      </c>
      <c r="E28" s="438"/>
      <c r="F28" s="421" t="s">
        <v>56</v>
      </c>
      <c r="G28" s="439"/>
      <c r="H28" s="439"/>
      <c r="I28" s="422"/>
      <c r="J28" s="421" t="s">
        <v>57</v>
      </c>
      <c r="K28" s="439"/>
      <c r="L28" s="439"/>
      <c r="M28" s="439"/>
      <c r="N28" s="439"/>
      <c r="O28" s="439"/>
      <c r="P28" s="439"/>
      <c r="Q28" s="439"/>
      <c r="R28" s="422"/>
      <c r="S28" s="421" t="s">
        <v>58</v>
      </c>
      <c r="T28" s="439"/>
      <c r="U28" s="439"/>
      <c r="V28" s="439"/>
      <c r="W28" s="439"/>
      <c r="X28" s="439"/>
      <c r="Y28" s="422"/>
      <c r="Z28" s="421" t="s">
        <v>59</v>
      </c>
      <c r="AA28" s="439"/>
      <c r="AB28" s="422"/>
      <c r="AC28" s="421" t="s">
        <v>60</v>
      </c>
      <c r="AD28" s="422"/>
    </row>
    <row r="29" spans="1:30" ht="18.600000000000001" thickBot="1">
      <c r="A29" s="431"/>
      <c r="B29" s="432"/>
      <c r="C29" s="433"/>
      <c r="D29" s="423" t="s">
        <v>61</v>
      </c>
      <c r="E29" s="424"/>
      <c r="F29" s="425" t="s">
        <v>7</v>
      </c>
      <c r="G29" s="426"/>
      <c r="H29" s="426"/>
      <c r="I29" s="427"/>
      <c r="J29" s="425" t="s">
        <v>7</v>
      </c>
      <c r="K29" s="426"/>
      <c r="L29" s="426"/>
      <c r="M29" s="426"/>
      <c r="N29" s="426"/>
      <c r="O29" s="426"/>
      <c r="P29" s="426"/>
      <c r="Q29" s="426"/>
      <c r="R29" s="427"/>
      <c r="S29" s="425" t="s">
        <v>7</v>
      </c>
      <c r="T29" s="426"/>
      <c r="U29" s="426"/>
      <c r="V29" s="426"/>
      <c r="W29" s="426"/>
      <c r="X29" s="426"/>
      <c r="Y29" s="427"/>
      <c r="Z29" s="425" t="s">
        <v>7</v>
      </c>
      <c r="AA29" s="426"/>
      <c r="AB29" s="427"/>
      <c r="AC29" s="425" t="s">
        <v>7</v>
      </c>
      <c r="AD29" s="427"/>
    </row>
    <row r="30" spans="1:30" ht="18.600000000000001" thickBot="1">
      <c r="A30" s="431"/>
      <c r="B30" s="432"/>
      <c r="C30" s="433"/>
      <c r="D30" s="423" t="s">
        <v>62</v>
      </c>
      <c r="E30" s="424"/>
      <c r="F30" s="425" t="s">
        <v>7</v>
      </c>
      <c r="G30" s="426"/>
      <c r="H30" s="426"/>
      <c r="I30" s="427"/>
      <c r="J30" s="425" t="s">
        <v>7</v>
      </c>
      <c r="K30" s="426"/>
      <c r="L30" s="426"/>
      <c r="M30" s="426"/>
      <c r="N30" s="426"/>
      <c r="O30" s="426"/>
      <c r="P30" s="426"/>
      <c r="Q30" s="426"/>
      <c r="R30" s="427"/>
      <c r="S30" s="425" t="s">
        <v>7</v>
      </c>
      <c r="T30" s="426"/>
      <c r="U30" s="426"/>
      <c r="V30" s="426"/>
      <c r="W30" s="426"/>
      <c r="X30" s="426"/>
      <c r="Y30" s="427"/>
      <c r="Z30" s="425" t="s">
        <v>7</v>
      </c>
      <c r="AA30" s="426"/>
      <c r="AB30" s="427"/>
      <c r="AC30" s="425" t="s">
        <v>7</v>
      </c>
      <c r="AD30" s="427"/>
    </row>
    <row r="31" spans="1:30" ht="18.600000000000001" thickBot="1">
      <c r="A31" s="431"/>
      <c r="B31" s="432"/>
      <c r="C31" s="433"/>
      <c r="D31" s="423" t="s">
        <v>63</v>
      </c>
      <c r="E31" s="424"/>
      <c r="F31" s="425" t="s">
        <v>7</v>
      </c>
      <c r="G31" s="426"/>
      <c r="H31" s="426"/>
      <c r="I31" s="427"/>
      <c r="J31" s="425" t="s">
        <v>7</v>
      </c>
      <c r="K31" s="426"/>
      <c r="L31" s="426"/>
      <c r="M31" s="426"/>
      <c r="N31" s="426"/>
      <c r="O31" s="426"/>
      <c r="P31" s="426"/>
      <c r="Q31" s="426"/>
      <c r="R31" s="427"/>
      <c r="S31" s="425" t="s">
        <v>7</v>
      </c>
      <c r="T31" s="426"/>
      <c r="U31" s="426"/>
      <c r="V31" s="426"/>
      <c r="W31" s="426"/>
      <c r="X31" s="426"/>
      <c r="Y31" s="427"/>
      <c r="Z31" s="425" t="s">
        <v>7</v>
      </c>
      <c r="AA31" s="426"/>
      <c r="AB31" s="427"/>
      <c r="AC31" s="425" t="s">
        <v>7</v>
      </c>
      <c r="AD31" s="427"/>
    </row>
    <row r="32" spans="1:30" ht="18.600000000000001" thickBot="1">
      <c r="A32" s="434"/>
      <c r="B32" s="435"/>
      <c r="C32" s="436"/>
      <c r="D32" s="423" t="s">
        <v>64</v>
      </c>
      <c r="E32" s="424"/>
      <c r="F32" s="425" t="s">
        <v>7</v>
      </c>
      <c r="G32" s="426"/>
      <c r="H32" s="426"/>
      <c r="I32" s="427"/>
      <c r="J32" s="425" t="s">
        <v>7</v>
      </c>
      <c r="K32" s="426"/>
      <c r="L32" s="426"/>
      <c r="M32" s="426"/>
      <c r="N32" s="426"/>
      <c r="O32" s="426"/>
      <c r="P32" s="426"/>
      <c r="Q32" s="426"/>
      <c r="R32" s="427"/>
      <c r="S32" s="425" t="s">
        <v>7</v>
      </c>
      <c r="T32" s="426"/>
      <c r="U32" s="426"/>
      <c r="V32" s="426"/>
      <c r="W32" s="426"/>
      <c r="X32" s="426"/>
      <c r="Y32" s="427"/>
      <c r="Z32" s="425" t="s">
        <v>7</v>
      </c>
      <c r="AA32" s="426"/>
      <c r="AB32" s="427"/>
      <c r="AC32" s="425" t="s">
        <v>7</v>
      </c>
      <c r="AD32" s="427"/>
    </row>
    <row r="33" spans="1:30" ht="18.600000000000001" thickBot="1">
      <c r="A33" s="440" t="s">
        <v>65</v>
      </c>
      <c r="B33" s="441"/>
      <c r="C33" s="442"/>
      <c r="D33" s="446" t="s">
        <v>66</v>
      </c>
      <c r="E33" s="447"/>
      <c r="F33" s="448"/>
      <c r="G33" s="452" t="s">
        <v>7</v>
      </c>
      <c r="H33" s="453"/>
      <c r="I33" s="453"/>
      <c r="J33" s="453"/>
      <c r="K33" s="453"/>
      <c r="L33" s="453"/>
      <c r="M33" s="453"/>
      <c r="N33" s="453"/>
      <c r="O33" s="453"/>
      <c r="P33" s="454"/>
      <c r="Q33" s="446" t="s">
        <v>67</v>
      </c>
      <c r="R33" s="447"/>
      <c r="S33" s="447"/>
      <c r="T33" s="447"/>
      <c r="U33" s="447"/>
      <c r="V33" s="447"/>
      <c r="W33" s="447"/>
      <c r="X33" s="447"/>
      <c r="Y33" s="447"/>
      <c r="Z33" s="448"/>
      <c r="AA33" s="455" t="s">
        <v>7</v>
      </c>
      <c r="AB33" s="456"/>
      <c r="AC33" s="456"/>
      <c r="AD33" s="457"/>
    </row>
    <row r="34" spans="1:30" ht="18.600000000000001" thickBot="1">
      <c r="A34" s="443"/>
      <c r="B34" s="444"/>
      <c r="C34" s="445"/>
      <c r="D34" s="449"/>
      <c r="E34" s="450"/>
      <c r="F34" s="451"/>
      <c r="G34" s="461" t="s">
        <v>68</v>
      </c>
      <c r="H34" s="462"/>
      <c r="I34" s="462"/>
      <c r="J34" s="462"/>
      <c r="K34" s="462"/>
      <c r="L34" s="462"/>
      <c r="M34" s="462"/>
      <c r="N34" s="462"/>
      <c r="O34" s="462"/>
      <c r="P34" s="463"/>
      <c r="Q34" s="449"/>
      <c r="R34" s="450"/>
      <c r="S34" s="450"/>
      <c r="T34" s="450"/>
      <c r="U34" s="450"/>
      <c r="V34" s="450"/>
      <c r="W34" s="450"/>
      <c r="X34" s="450"/>
      <c r="Y34" s="450"/>
      <c r="Z34" s="451"/>
      <c r="AA34" s="458"/>
      <c r="AB34" s="459"/>
      <c r="AC34" s="459"/>
      <c r="AD34" s="460"/>
    </row>
    <row r="35" spans="1:30" ht="15" customHeight="1" thickBot="1">
      <c r="A35" s="488" t="s">
        <v>69</v>
      </c>
      <c r="B35" s="489"/>
      <c r="C35" s="490"/>
      <c r="D35" s="497" t="s">
        <v>70</v>
      </c>
      <c r="E35" s="498"/>
      <c r="F35" s="498"/>
      <c r="G35" s="498"/>
      <c r="H35" s="498"/>
      <c r="I35" s="498"/>
      <c r="J35" s="499"/>
      <c r="K35" s="500" t="s">
        <v>7</v>
      </c>
      <c r="L35" s="501"/>
      <c r="M35" s="502"/>
      <c r="N35" s="503" t="s">
        <v>71</v>
      </c>
      <c r="O35" s="504"/>
      <c r="P35" s="504"/>
      <c r="Q35" s="505"/>
      <c r="R35" s="500" t="s">
        <v>7</v>
      </c>
      <c r="S35" s="502"/>
      <c r="T35" s="503" t="s">
        <v>72</v>
      </c>
      <c r="U35" s="505"/>
      <c r="V35" s="345" t="s">
        <v>73</v>
      </c>
      <c r="W35" s="346"/>
      <c r="X35" s="346"/>
      <c r="Y35" s="346"/>
      <c r="Z35" s="346"/>
      <c r="AA35" s="346"/>
      <c r="AB35" s="346"/>
      <c r="AC35" s="346"/>
      <c r="AD35" s="347"/>
    </row>
    <row r="36" spans="1:30">
      <c r="A36" s="491"/>
      <c r="B36" s="492"/>
      <c r="C36" s="493"/>
      <c r="D36" s="464" t="s">
        <v>74</v>
      </c>
      <c r="E36" s="465"/>
      <c r="F36" s="465"/>
      <c r="G36" s="465"/>
      <c r="H36" s="465"/>
      <c r="I36" s="465"/>
      <c r="J36" s="466"/>
      <c r="K36" s="470" t="s">
        <v>7</v>
      </c>
      <c r="L36" s="471"/>
      <c r="M36" s="472"/>
      <c r="N36" s="476" t="s">
        <v>71</v>
      </c>
      <c r="O36" s="477"/>
      <c r="P36" s="477"/>
      <c r="Q36" s="478"/>
      <c r="R36" s="470" t="s">
        <v>7</v>
      </c>
      <c r="S36" s="472"/>
      <c r="T36" s="476" t="s">
        <v>72</v>
      </c>
      <c r="U36" s="478"/>
      <c r="V36" s="482"/>
      <c r="W36" s="483"/>
      <c r="X36" s="483"/>
      <c r="Y36" s="483"/>
      <c r="Z36" s="483"/>
      <c r="AA36" s="483"/>
      <c r="AB36" s="483"/>
      <c r="AC36" s="483"/>
      <c r="AD36" s="484"/>
    </row>
    <row r="37" spans="1:30" ht="18.600000000000001" thickBot="1">
      <c r="A37" s="491"/>
      <c r="B37" s="492"/>
      <c r="C37" s="493"/>
      <c r="D37" s="467"/>
      <c r="E37" s="468"/>
      <c r="F37" s="468"/>
      <c r="G37" s="468"/>
      <c r="H37" s="468"/>
      <c r="I37" s="468"/>
      <c r="J37" s="469"/>
      <c r="K37" s="473"/>
      <c r="L37" s="474"/>
      <c r="M37" s="475"/>
      <c r="N37" s="479"/>
      <c r="O37" s="480"/>
      <c r="P37" s="480"/>
      <c r="Q37" s="481"/>
      <c r="R37" s="473"/>
      <c r="S37" s="475"/>
      <c r="T37" s="479"/>
      <c r="U37" s="481"/>
      <c r="V37" s="485"/>
      <c r="W37" s="486"/>
      <c r="X37" s="486"/>
      <c r="Y37" s="486"/>
      <c r="Z37" s="486"/>
      <c r="AA37" s="486"/>
      <c r="AB37" s="486"/>
      <c r="AC37" s="486"/>
      <c r="AD37" s="487"/>
    </row>
    <row r="38" spans="1:30" ht="18.600000000000001" thickBot="1">
      <c r="A38" s="494"/>
      <c r="B38" s="495"/>
      <c r="C38" s="496"/>
      <c r="D38" s="497" t="s">
        <v>75</v>
      </c>
      <c r="E38" s="498"/>
      <c r="F38" s="498"/>
      <c r="G38" s="498"/>
      <c r="H38" s="498"/>
      <c r="I38" s="498"/>
      <c r="J38" s="499"/>
      <c r="K38" s="500" t="s">
        <v>7</v>
      </c>
      <c r="L38" s="501"/>
      <c r="M38" s="502"/>
      <c r="N38" s="503" t="s">
        <v>71</v>
      </c>
      <c r="O38" s="504"/>
      <c r="P38" s="504"/>
      <c r="Q38" s="505"/>
      <c r="R38" s="500" t="s">
        <v>7</v>
      </c>
      <c r="S38" s="502"/>
      <c r="T38" s="503" t="s">
        <v>72</v>
      </c>
      <c r="U38" s="505"/>
      <c r="V38" s="533"/>
      <c r="W38" s="534"/>
      <c r="X38" s="534"/>
      <c r="Y38" s="534"/>
      <c r="Z38" s="534"/>
      <c r="AA38" s="534"/>
      <c r="AB38" s="534"/>
      <c r="AC38" s="534"/>
      <c r="AD38" s="535"/>
    </row>
    <row r="39" spans="1:30" ht="15" customHeight="1" thickBot="1">
      <c r="A39" s="512" t="s">
        <v>76</v>
      </c>
      <c r="B39" s="513"/>
      <c r="C39" s="518" t="s">
        <v>77</v>
      </c>
      <c r="D39" s="519"/>
      <c r="E39" s="519"/>
      <c r="F39" s="519"/>
      <c r="G39" s="519"/>
      <c r="H39" s="519"/>
      <c r="I39" s="519"/>
      <c r="J39" s="520"/>
      <c r="K39" s="345" t="s">
        <v>78</v>
      </c>
      <c r="L39" s="346"/>
      <c r="M39" s="346"/>
      <c r="N39" s="346"/>
      <c r="O39" s="346"/>
      <c r="P39" s="346"/>
      <c r="Q39" s="346"/>
      <c r="R39" s="346"/>
      <c r="S39" s="346"/>
      <c r="T39" s="346"/>
      <c r="U39" s="346"/>
      <c r="V39" s="346"/>
      <c r="W39" s="346"/>
      <c r="X39" s="346"/>
      <c r="Y39" s="346"/>
      <c r="Z39" s="346"/>
      <c r="AA39" s="346"/>
      <c r="AB39" s="346"/>
      <c r="AC39" s="346"/>
      <c r="AD39" s="347"/>
    </row>
    <row r="40" spans="1:30" ht="18.600000000000001" thickBot="1">
      <c r="A40" s="514"/>
      <c r="B40" s="515"/>
      <c r="C40" s="521" t="s">
        <v>79</v>
      </c>
      <c r="D40" s="522"/>
      <c r="E40" s="522"/>
      <c r="F40" s="522"/>
      <c r="G40" s="522"/>
      <c r="H40" s="522"/>
      <c r="I40" s="522"/>
      <c r="J40" s="523"/>
      <c r="K40" s="530" t="s">
        <v>80</v>
      </c>
      <c r="L40" s="531"/>
      <c r="M40" s="531"/>
      <c r="N40" s="531"/>
      <c r="O40" s="531"/>
      <c r="P40" s="531"/>
      <c r="Q40" s="531"/>
      <c r="R40" s="531"/>
      <c r="S40" s="531"/>
      <c r="T40" s="531"/>
      <c r="U40" s="531"/>
      <c r="V40" s="531"/>
      <c r="W40" s="531"/>
      <c r="X40" s="531"/>
      <c r="Y40" s="531"/>
      <c r="Z40" s="531"/>
      <c r="AA40" s="531"/>
      <c r="AB40" s="531"/>
      <c r="AC40" s="531"/>
      <c r="AD40" s="532"/>
    </row>
    <row r="41" spans="1:30" ht="18.600000000000001" thickBot="1">
      <c r="A41" s="514"/>
      <c r="B41" s="515"/>
      <c r="C41" s="524"/>
      <c r="D41" s="525"/>
      <c r="E41" s="525"/>
      <c r="F41" s="525"/>
      <c r="G41" s="525"/>
      <c r="H41" s="525"/>
      <c r="I41" s="525"/>
      <c r="J41" s="526"/>
      <c r="K41" s="530" t="s">
        <v>81</v>
      </c>
      <c r="L41" s="531"/>
      <c r="M41" s="531"/>
      <c r="N41" s="531"/>
      <c r="O41" s="531"/>
      <c r="P41" s="531"/>
      <c r="Q41" s="531"/>
      <c r="R41" s="531"/>
      <c r="S41" s="531"/>
      <c r="T41" s="531"/>
      <c r="U41" s="531"/>
      <c r="V41" s="531"/>
      <c r="W41" s="531"/>
      <c r="X41" s="531"/>
      <c r="Y41" s="531"/>
      <c r="Z41" s="531"/>
      <c r="AA41" s="531"/>
      <c r="AB41" s="531"/>
      <c r="AC41" s="531"/>
      <c r="AD41" s="532"/>
    </row>
    <row r="42" spans="1:30" ht="18.600000000000001" thickBot="1">
      <c r="A42" s="516"/>
      <c r="B42" s="517"/>
      <c r="C42" s="527"/>
      <c r="D42" s="528"/>
      <c r="E42" s="528"/>
      <c r="F42" s="528"/>
      <c r="G42" s="528"/>
      <c r="H42" s="528"/>
      <c r="I42" s="528"/>
      <c r="J42" s="529"/>
      <c r="K42" s="530" t="s">
        <v>82</v>
      </c>
      <c r="L42" s="531"/>
      <c r="M42" s="531"/>
      <c r="N42" s="531"/>
      <c r="O42" s="531"/>
      <c r="P42" s="531"/>
      <c r="Q42" s="531"/>
      <c r="R42" s="531"/>
      <c r="S42" s="531"/>
      <c r="T42" s="531"/>
      <c r="U42" s="531"/>
      <c r="V42" s="531"/>
      <c r="W42" s="531"/>
      <c r="X42" s="531"/>
      <c r="Y42" s="531"/>
      <c r="Z42" s="531"/>
      <c r="AA42" s="531"/>
      <c r="AB42" s="531"/>
      <c r="AC42" s="531"/>
      <c r="AD42" s="532"/>
    </row>
    <row r="43" spans="1:30" ht="18.600000000000001" thickBot="1">
      <c r="A43" s="506" t="s">
        <v>83</v>
      </c>
      <c r="B43" s="508" t="s">
        <v>84</v>
      </c>
      <c r="C43" s="509"/>
      <c r="D43" s="509"/>
      <c r="E43" s="509"/>
      <c r="F43" s="509"/>
      <c r="G43" s="509"/>
      <c r="H43" s="509"/>
      <c r="I43" s="509"/>
      <c r="J43" s="509"/>
      <c r="K43" s="509"/>
      <c r="L43" s="509"/>
      <c r="M43" s="509"/>
      <c r="N43" s="509"/>
      <c r="O43" s="510"/>
      <c r="P43" s="342" t="s">
        <v>85</v>
      </c>
      <c r="Q43" s="343"/>
      <c r="R43" s="343"/>
      <c r="S43" s="343"/>
      <c r="T43" s="343"/>
      <c r="U43" s="343"/>
      <c r="V43" s="343"/>
      <c r="W43" s="343"/>
      <c r="X43" s="343"/>
      <c r="Y43" s="343"/>
      <c r="Z43" s="343"/>
      <c r="AA43" s="343"/>
      <c r="AB43" s="343"/>
      <c r="AC43" s="343"/>
      <c r="AD43" s="344"/>
    </row>
    <row r="44" spans="1:30" ht="18.600000000000001" thickBot="1">
      <c r="A44" s="507"/>
      <c r="B44" s="508" t="s">
        <v>86</v>
      </c>
      <c r="C44" s="509"/>
      <c r="D44" s="509"/>
      <c r="E44" s="509"/>
      <c r="F44" s="509"/>
      <c r="G44" s="509"/>
      <c r="H44" s="509"/>
      <c r="I44" s="509"/>
      <c r="J44" s="509"/>
      <c r="K44" s="509"/>
      <c r="L44" s="509"/>
      <c r="M44" s="509"/>
      <c r="N44" s="509"/>
      <c r="O44" s="510"/>
      <c r="P44" s="342" t="s">
        <v>85</v>
      </c>
      <c r="Q44" s="343"/>
      <c r="R44" s="343"/>
      <c r="S44" s="343"/>
      <c r="T44" s="343"/>
      <c r="U44" s="343"/>
      <c r="V44" s="343"/>
      <c r="W44" s="343"/>
      <c r="X44" s="343"/>
      <c r="Y44" s="343"/>
      <c r="Z44" s="343"/>
      <c r="AA44" s="343"/>
      <c r="AB44" s="343"/>
      <c r="AC44" s="343"/>
      <c r="AD44" s="344"/>
    </row>
  </sheetData>
  <mergeCells count="150">
    <mergeCell ref="A43:A44"/>
    <mergeCell ref="B43:O43"/>
    <mergeCell ref="P43:AD43"/>
    <mergeCell ref="B44:O44"/>
    <mergeCell ref="P44:AD44"/>
    <mergeCell ref="A1:AD1"/>
    <mergeCell ref="J15:L15"/>
    <mergeCell ref="J16:L16"/>
    <mergeCell ref="J17:L17"/>
    <mergeCell ref="J18:L18"/>
    <mergeCell ref="A39:B42"/>
    <mergeCell ref="C39:J39"/>
    <mergeCell ref="K39:AD39"/>
    <mergeCell ref="C40:J42"/>
    <mergeCell ref="K40:AD40"/>
    <mergeCell ref="K41:AD41"/>
    <mergeCell ref="K42:AD42"/>
    <mergeCell ref="V38:AD38"/>
    <mergeCell ref="D38:J38"/>
    <mergeCell ref="K38:M38"/>
    <mergeCell ref="N38:Q38"/>
    <mergeCell ref="R38:S38"/>
    <mergeCell ref="T38:U38"/>
    <mergeCell ref="V35:AD35"/>
    <mergeCell ref="D36:J37"/>
    <mergeCell ref="K36:M37"/>
    <mergeCell ref="N36:Q37"/>
    <mergeCell ref="R36:S37"/>
    <mergeCell ref="T36:U37"/>
    <mergeCell ref="V36:AD36"/>
    <mergeCell ref="V37:AD37"/>
    <mergeCell ref="A35:C38"/>
    <mergeCell ref="D35:J35"/>
    <mergeCell ref="K35:M35"/>
    <mergeCell ref="N35:Q35"/>
    <mergeCell ref="R35:S35"/>
    <mergeCell ref="T35:U35"/>
    <mergeCell ref="AC30:AD30"/>
    <mergeCell ref="A33:C34"/>
    <mergeCell ref="D33:F34"/>
    <mergeCell ref="G33:P33"/>
    <mergeCell ref="Q33:Z34"/>
    <mergeCell ref="AA33:AD34"/>
    <mergeCell ref="G34:P34"/>
    <mergeCell ref="D32:E32"/>
    <mergeCell ref="F32:I32"/>
    <mergeCell ref="J32:R32"/>
    <mergeCell ref="S32:Y32"/>
    <mergeCell ref="Z32:AB32"/>
    <mergeCell ref="AC32:AD32"/>
    <mergeCell ref="AC28:AD28"/>
    <mergeCell ref="D29:E29"/>
    <mergeCell ref="F29:I29"/>
    <mergeCell ref="J29:R29"/>
    <mergeCell ref="S29:Y29"/>
    <mergeCell ref="Z29:AB29"/>
    <mergeCell ref="AC29:AD29"/>
    <mergeCell ref="A28:C32"/>
    <mergeCell ref="D28:E28"/>
    <mergeCell ref="F28:I28"/>
    <mergeCell ref="J28:R28"/>
    <mergeCell ref="S28:Y28"/>
    <mergeCell ref="Z28:AB28"/>
    <mergeCell ref="D31:E31"/>
    <mergeCell ref="F31:I31"/>
    <mergeCell ref="J31:R31"/>
    <mergeCell ref="S31:Y31"/>
    <mergeCell ref="Z31:AB31"/>
    <mergeCell ref="AC31:AD31"/>
    <mergeCell ref="D30:E30"/>
    <mergeCell ref="F30:I30"/>
    <mergeCell ref="J30:R30"/>
    <mergeCell ref="S30:Y30"/>
    <mergeCell ref="Z30:AB30"/>
    <mergeCell ref="A26:C27"/>
    <mergeCell ref="D26:D27"/>
    <mergeCell ref="I26:K26"/>
    <mergeCell ref="I27:K27"/>
    <mergeCell ref="A20:C25"/>
    <mergeCell ref="D20:AD20"/>
    <mergeCell ref="D21:AD21"/>
    <mergeCell ref="D22:AD22"/>
    <mergeCell ref="D23:AD23"/>
    <mergeCell ref="D24:AD24"/>
    <mergeCell ref="D25:AD25"/>
    <mergeCell ref="AA26:AD26"/>
    <mergeCell ref="AA27:AD27"/>
    <mergeCell ref="E26:G27"/>
    <mergeCell ref="O26:Q27"/>
    <mergeCell ref="R26:T26"/>
    <mergeCell ref="R27:T27"/>
    <mergeCell ref="U26:W27"/>
    <mergeCell ref="X26:Z27"/>
    <mergeCell ref="L26:N27"/>
    <mergeCell ref="Y17:AD17"/>
    <mergeCell ref="D18:H18"/>
    <mergeCell ref="Y18:AD18"/>
    <mergeCell ref="D19:H19"/>
    <mergeCell ref="Y19:AD19"/>
    <mergeCell ref="J19:L19"/>
    <mergeCell ref="A15:C19"/>
    <mergeCell ref="D15:H15"/>
    <mergeCell ref="M15:X15"/>
    <mergeCell ref="Y15:AD15"/>
    <mergeCell ref="D16:H16"/>
    <mergeCell ref="M16:X19"/>
    <mergeCell ref="Y16:AD16"/>
    <mergeCell ref="D17:H17"/>
    <mergeCell ref="D14:Z14"/>
    <mergeCell ref="AA14:AD14"/>
    <mergeCell ref="D8:AD8"/>
    <mergeCell ref="D9:Z9"/>
    <mergeCell ref="AA9:AD9"/>
    <mergeCell ref="D10:Z10"/>
    <mergeCell ref="AA10:AD10"/>
    <mergeCell ref="D11:Z11"/>
    <mergeCell ref="AA11:AD11"/>
    <mergeCell ref="D7:F7"/>
    <mergeCell ref="G7:P7"/>
    <mergeCell ref="Q7:V7"/>
    <mergeCell ref="W7:Z7"/>
    <mergeCell ref="AA7:AC7"/>
    <mergeCell ref="D12:Z12"/>
    <mergeCell ref="AA12:AD12"/>
    <mergeCell ref="D13:Z13"/>
    <mergeCell ref="AA13:AD13"/>
    <mergeCell ref="A2:C14"/>
    <mergeCell ref="D2:F2"/>
    <mergeCell ref="G2:P2"/>
    <mergeCell ref="Q2:Z2"/>
    <mergeCell ref="AA2:AD2"/>
    <mergeCell ref="D3:F4"/>
    <mergeCell ref="G3:K3"/>
    <mergeCell ref="L3:T3"/>
    <mergeCell ref="U3:Z3"/>
    <mergeCell ref="AA3:AD3"/>
    <mergeCell ref="G4:H4"/>
    <mergeCell ref="I4:P4"/>
    <mergeCell ref="Q4:V4"/>
    <mergeCell ref="W4:Z4"/>
    <mergeCell ref="AA4:AC4"/>
    <mergeCell ref="D5:F5"/>
    <mergeCell ref="G5:P5"/>
    <mergeCell ref="Q5:V5"/>
    <mergeCell ref="W5:AC5"/>
    <mergeCell ref="D6:F6"/>
    <mergeCell ref="G6:P6"/>
    <mergeCell ref="Q6:V6"/>
    <mergeCell ref="W6:Z6"/>
    <mergeCell ref="AA6:A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38"/>
  <sheetViews>
    <sheetView topLeftCell="B7" zoomScale="55" zoomScaleNormal="55" workbookViewId="0">
      <selection activeCell="C7" sqref="C7"/>
    </sheetView>
  </sheetViews>
  <sheetFormatPr defaultColWidth="11.42578125" defaultRowHeight="18"/>
  <cols>
    <col min="1" max="1" width="9.28515625" style="59" customWidth="1"/>
    <col min="2" max="2" width="15.5703125" style="59" customWidth="1"/>
    <col min="3" max="3" width="47.7109375" style="1" customWidth="1"/>
    <col min="4" max="4" width="23.7109375" style="1" customWidth="1"/>
    <col min="5" max="5" width="71.28515625" style="1" customWidth="1"/>
    <col min="6" max="6" width="20.28515625" style="1" customWidth="1"/>
    <col min="7" max="7" width="35.140625" style="50" customWidth="1"/>
    <col min="8" max="9" width="15.7109375" style="49" customWidth="1"/>
    <col min="10" max="24" width="11.42578125" style="49"/>
    <col min="25" max="25" width="11.42578125" style="51"/>
    <col min="26" max="16384" width="11.42578125" style="1"/>
  </cols>
  <sheetData>
    <row r="1" spans="1:9" ht="21">
      <c r="A1" s="544" t="s">
        <v>87</v>
      </c>
      <c r="B1" s="545"/>
      <c r="C1" s="545"/>
      <c r="D1" s="545"/>
      <c r="E1" s="545"/>
      <c r="F1" s="545"/>
      <c r="G1" s="545"/>
    </row>
    <row r="2" spans="1:9" ht="21.4" customHeight="1" thickBot="1">
      <c r="A2" s="542" t="s">
        <v>88</v>
      </c>
      <c r="B2" s="543"/>
      <c r="C2" s="543"/>
      <c r="D2" s="543"/>
      <c r="E2" s="543"/>
      <c r="F2" s="543"/>
      <c r="G2" s="543"/>
      <c r="H2" s="52"/>
      <c r="I2" s="52"/>
    </row>
    <row r="3" spans="1:9" ht="15.6">
      <c r="A3" s="536" t="s">
        <v>89</v>
      </c>
      <c r="B3" s="539" t="s">
        <v>90</v>
      </c>
      <c r="C3" s="555" t="s">
        <v>91</v>
      </c>
      <c r="D3" s="555" t="s">
        <v>92</v>
      </c>
      <c r="E3" s="557" t="s">
        <v>93</v>
      </c>
      <c r="F3" s="61"/>
      <c r="G3" s="62"/>
      <c r="H3" s="53"/>
      <c r="I3" s="53"/>
    </row>
    <row r="4" spans="1:9" ht="46.5" customHeight="1">
      <c r="A4" s="537"/>
      <c r="B4" s="540"/>
      <c r="C4" s="556"/>
      <c r="D4" s="556"/>
      <c r="E4" s="558"/>
      <c r="F4" s="261" t="s">
        <v>94</v>
      </c>
      <c r="G4" s="262" t="s">
        <v>95</v>
      </c>
      <c r="H4" s="53"/>
      <c r="I4" s="53"/>
    </row>
    <row r="5" spans="1:9" ht="14.65" customHeight="1">
      <c r="A5" s="537"/>
      <c r="B5" s="540"/>
      <c r="C5" s="263"/>
      <c r="D5" s="264"/>
      <c r="E5" s="264"/>
      <c r="F5" s="263"/>
      <c r="G5" s="265"/>
      <c r="H5" s="54"/>
      <c r="I5" s="54"/>
    </row>
    <row r="6" spans="1:9" ht="14.65" customHeight="1">
      <c r="A6" s="537"/>
      <c r="B6" s="540"/>
      <c r="C6" s="263"/>
      <c r="D6" s="264"/>
      <c r="E6" s="264"/>
      <c r="F6" s="263"/>
      <c r="G6" s="265"/>
      <c r="H6" s="54"/>
      <c r="I6" s="54"/>
    </row>
    <row r="7" spans="1:9" ht="14.65" customHeight="1">
      <c r="A7" s="537"/>
      <c r="B7" s="540"/>
      <c r="C7" s="263"/>
      <c r="D7" s="264"/>
      <c r="E7" s="264"/>
      <c r="F7" s="263"/>
      <c r="G7" s="265"/>
      <c r="H7" s="54"/>
      <c r="I7" s="54"/>
    </row>
    <row r="8" spans="1:9" ht="14.65" customHeight="1">
      <c r="A8" s="537"/>
      <c r="B8" s="540"/>
      <c r="C8" s="263"/>
      <c r="D8" s="264"/>
      <c r="E8" s="264"/>
      <c r="F8" s="263"/>
      <c r="G8" s="265"/>
      <c r="H8" s="54"/>
      <c r="I8" s="54"/>
    </row>
    <row r="9" spans="1:9" ht="14.65" customHeight="1">
      <c r="A9" s="537"/>
      <c r="B9" s="540"/>
      <c r="C9" s="263"/>
      <c r="D9" s="264"/>
      <c r="E9" s="264"/>
      <c r="F9" s="263"/>
      <c r="G9" s="265"/>
      <c r="H9" s="54"/>
      <c r="I9" s="54"/>
    </row>
    <row r="10" spans="1:9" ht="14.65" customHeight="1">
      <c r="A10" s="537"/>
      <c r="B10" s="540"/>
      <c r="C10" s="263"/>
      <c r="D10" s="264"/>
      <c r="E10" s="264"/>
      <c r="F10" s="263"/>
      <c r="G10" s="265"/>
      <c r="H10" s="54"/>
      <c r="I10" s="54"/>
    </row>
    <row r="11" spans="1:9" ht="14.65" customHeight="1">
      <c r="A11" s="537"/>
      <c r="B11" s="540"/>
      <c r="C11" s="263"/>
      <c r="D11" s="264"/>
      <c r="E11" s="264"/>
      <c r="F11" s="263"/>
      <c r="G11" s="265"/>
      <c r="H11" s="54"/>
      <c r="I11" s="54"/>
    </row>
    <row r="12" spans="1:9" ht="14.65" customHeight="1">
      <c r="A12" s="537"/>
      <c r="B12" s="540"/>
      <c r="C12" s="266" t="s">
        <v>96</v>
      </c>
      <c r="D12" s="266"/>
      <c r="E12" s="266"/>
      <c r="F12" s="266"/>
      <c r="G12" s="267"/>
      <c r="H12" s="53"/>
      <c r="I12" s="53"/>
    </row>
    <row r="13" spans="1:9" ht="14.65" customHeight="1">
      <c r="A13" s="537"/>
      <c r="B13" s="540"/>
      <c r="C13" s="263"/>
      <c r="D13" s="264"/>
      <c r="E13" s="264"/>
      <c r="F13" s="263"/>
      <c r="G13" s="265"/>
      <c r="H13" s="54"/>
      <c r="I13" s="54"/>
    </row>
    <row r="14" spans="1:9" ht="14.65" customHeight="1">
      <c r="A14" s="537"/>
      <c r="B14" s="540"/>
      <c r="C14" s="263"/>
      <c r="D14" s="264"/>
      <c r="E14" s="264"/>
      <c r="F14" s="263"/>
      <c r="G14" s="265"/>
      <c r="H14" s="54"/>
      <c r="I14" s="54"/>
    </row>
    <row r="15" spans="1:9" ht="14.65" customHeight="1">
      <c r="A15" s="537"/>
      <c r="B15" s="540"/>
      <c r="C15" s="263"/>
      <c r="D15" s="264"/>
      <c r="E15" s="264"/>
      <c r="F15" s="263"/>
      <c r="G15" s="265"/>
      <c r="H15" s="54"/>
      <c r="I15" s="54"/>
    </row>
    <row r="16" spans="1:9" ht="14.65" customHeight="1">
      <c r="A16" s="537"/>
      <c r="B16" s="540"/>
      <c r="C16" s="263"/>
      <c r="D16" s="264"/>
      <c r="E16" s="264"/>
      <c r="F16" s="263"/>
      <c r="G16" s="265"/>
      <c r="H16" s="54"/>
      <c r="I16" s="54"/>
    </row>
    <row r="17" spans="1:9" ht="14.65" customHeight="1">
      <c r="A17" s="537"/>
      <c r="B17" s="540"/>
      <c r="C17" s="263"/>
      <c r="D17" s="264"/>
      <c r="E17" s="264"/>
      <c r="F17" s="263"/>
      <c r="G17" s="265"/>
      <c r="H17" s="54"/>
      <c r="I17" s="54"/>
    </row>
    <row r="18" spans="1:9" ht="14.65" customHeight="1">
      <c r="A18" s="537"/>
      <c r="B18" s="540"/>
      <c r="C18" s="263"/>
      <c r="D18" s="264"/>
      <c r="E18" s="264"/>
      <c r="F18" s="263"/>
      <c r="G18" s="265"/>
      <c r="H18" s="54"/>
      <c r="I18" s="54"/>
    </row>
    <row r="19" spans="1:9" ht="14.65" customHeight="1">
      <c r="A19" s="537"/>
      <c r="B19" s="541"/>
      <c r="C19" s="263"/>
      <c r="D19" s="264"/>
      <c r="E19" s="264"/>
      <c r="F19" s="263"/>
      <c r="G19" s="265"/>
      <c r="H19" s="54"/>
      <c r="I19" s="54"/>
    </row>
    <row r="20" spans="1:9" ht="14.45">
      <c r="A20" s="537"/>
      <c r="B20" s="559" t="s">
        <v>97</v>
      </c>
      <c r="C20" s="266" t="s">
        <v>91</v>
      </c>
      <c r="D20" s="266"/>
      <c r="E20" s="268"/>
      <c r="F20" s="269"/>
      <c r="G20" s="270"/>
      <c r="H20" s="54"/>
      <c r="I20" s="54"/>
    </row>
    <row r="21" spans="1:9" ht="14.45">
      <c r="A21" s="537"/>
      <c r="B21" s="560"/>
      <c r="C21" s="55"/>
      <c r="D21" s="264"/>
      <c r="E21" s="264"/>
      <c r="F21" s="263"/>
      <c r="G21" s="265"/>
      <c r="H21" s="54"/>
      <c r="I21" s="54"/>
    </row>
    <row r="22" spans="1:9" ht="14.45">
      <c r="A22" s="537"/>
      <c r="B22" s="560"/>
      <c r="C22" s="266" t="s">
        <v>96</v>
      </c>
      <c r="D22" s="266"/>
      <c r="E22" s="266"/>
      <c r="F22" s="266"/>
      <c r="G22" s="267"/>
      <c r="H22" s="53"/>
      <c r="I22" s="53"/>
    </row>
    <row r="23" spans="1:9" ht="14.45">
      <c r="A23" s="537"/>
      <c r="B23" s="560"/>
      <c r="C23" s="271"/>
      <c r="D23" s="271"/>
      <c r="E23" s="271"/>
      <c r="F23" s="272"/>
      <c r="G23" s="273"/>
      <c r="H23" s="53"/>
      <c r="I23" s="53"/>
    </row>
    <row r="24" spans="1:9" ht="14.45">
      <c r="A24" s="537"/>
      <c r="B24" s="560"/>
      <c r="C24" s="271"/>
      <c r="D24" s="271"/>
      <c r="E24" s="271"/>
      <c r="F24" s="272"/>
      <c r="G24" s="273"/>
      <c r="H24" s="53"/>
      <c r="I24" s="53"/>
    </row>
    <row r="25" spans="1:9" ht="14.45">
      <c r="A25" s="537"/>
      <c r="B25" s="560"/>
      <c r="C25" s="271"/>
      <c r="D25" s="271"/>
      <c r="E25" s="271"/>
      <c r="F25" s="272"/>
      <c r="G25" s="273"/>
      <c r="H25" s="53"/>
      <c r="I25" s="53"/>
    </row>
    <row r="26" spans="1:9" ht="14.45">
      <c r="A26" s="537"/>
      <c r="B26" s="561" t="s">
        <v>98</v>
      </c>
      <c r="C26" s="266" t="s">
        <v>91</v>
      </c>
      <c r="D26" s="266"/>
      <c r="E26" s="266"/>
      <c r="F26" s="266"/>
      <c r="G26" s="267"/>
      <c r="H26" s="53"/>
      <c r="I26" s="53"/>
    </row>
    <row r="27" spans="1:9" ht="14.45">
      <c r="A27" s="537"/>
      <c r="B27" s="561"/>
      <c r="C27" s="263"/>
      <c r="D27" s="264"/>
      <c r="E27" s="264"/>
      <c r="F27" s="263"/>
      <c r="G27" s="265"/>
      <c r="H27" s="54"/>
      <c r="I27" s="54"/>
    </row>
    <row r="28" spans="1:9" ht="14.45">
      <c r="A28" s="537"/>
      <c r="B28" s="561"/>
      <c r="C28" s="263"/>
      <c r="D28" s="264"/>
      <c r="E28" s="264"/>
      <c r="F28" s="263"/>
      <c r="G28" s="265"/>
      <c r="H28" s="54"/>
      <c r="I28" s="54"/>
    </row>
    <row r="29" spans="1:9" ht="14.45">
      <c r="A29" s="537"/>
      <c r="B29" s="561"/>
      <c r="C29" s="263"/>
      <c r="D29" s="264"/>
      <c r="E29" s="264"/>
      <c r="F29" s="263"/>
      <c r="G29" s="265"/>
      <c r="H29" s="54"/>
      <c r="I29" s="54"/>
    </row>
    <row r="30" spans="1:9" ht="14.45">
      <c r="A30" s="537"/>
      <c r="B30" s="561"/>
      <c r="C30" s="266" t="s">
        <v>96</v>
      </c>
      <c r="D30" s="266"/>
      <c r="E30" s="266"/>
      <c r="F30" s="266"/>
      <c r="G30" s="267"/>
      <c r="H30" s="53"/>
      <c r="I30" s="53"/>
    </row>
    <row r="31" spans="1:9" ht="14.45">
      <c r="A31" s="537"/>
      <c r="B31" s="561"/>
      <c r="C31" s="263"/>
      <c r="D31" s="264"/>
      <c r="E31" s="274" t="s">
        <v>99</v>
      </c>
      <c r="F31" s="263"/>
      <c r="G31" s="265"/>
      <c r="H31" s="54"/>
      <c r="I31" s="54"/>
    </row>
    <row r="32" spans="1:9" ht="14.45">
      <c r="A32" s="537"/>
      <c r="B32" s="561"/>
      <c r="C32" s="263"/>
      <c r="D32" s="264"/>
      <c r="E32" s="274" t="s">
        <v>99</v>
      </c>
      <c r="F32" s="263"/>
      <c r="G32" s="265"/>
      <c r="H32" s="54"/>
      <c r="I32" s="54"/>
    </row>
    <row r="33" spans="1:9" ht="14.45">
      <c r="A33" s="537"/>
      <c r="B33" s="561"/>
      <c r="C33" s="263"/>
      <c r="D33" s="264"/>
      <c r="E33" s="274" t="s">
        <v>99</v>
      </c>
      <c r="F33" s="263"/>
      <c r="G33" s="265"/>
      <c r="H33" s="54"/>
      <c r="I33" s="54"/>
    </row>
    <row r="34" spans="1:9" ht="14.45">
      <c r="A34" s="537"/>
      <c r="B34" s="562" t="s">
        <v>100</v>
      </c>
      <c r="C34" s="266" t="s">
        <v>91</v>
      </c>
      <c r="D34" s="266"/>
      <c r="E34" s="266"/>
      <c r="F34" s="266"/>
      <c r="G34" s="267"/>
      <c r="H34" s="53"/>
      <c r="I34" s="53"/>
    </row>
    <row r="35" spans="1:9" ht="14.45">
      <c r="A35" s="537"/>
      <c r="B35" s="562"/>
      <c r="C35" s="263"/>
      <c r="D35" s="264"/>
      <c r="E35" s="264"/>
      <c r="F35" s="263"/>
      <c r="G35" s="265"/>
      <c r="H35" s="54"/>
      <c r="I35" s="54"/>
    </row>
    <row r="36" spans="1:9" ht="14.45">
      <c r="A36" s="537"/>
      <c r="B36" s="562"/>
      <c r="C36" s="263"/>
      <c r="D36" s="264"/>
      <c r="E36" s="264"/>
      <c r="F36" s="263"/>
      <c r="G36" s="265"/>
      <c r="H36" s="54"/>
      <c r="I36" s="54"/>
    </row>
    <row r="37" spans="1:9" ht="14.45">
      <c r="A37" s="537"/>
      <c r="B37" s="562"/>
      <c r="C37" s="266" t="s">
        <v>96</v>
      </c>
      <c r="D37" s="266"/>
      <c r="E37" s="266"/>
      <c r="F37" s="266"/>
      <c r="G37" s="267"/>
      <c r="H37" s="53"/>
      <c r="I37" s="53"/>
    </row>
    <row r="38" spans="1:9" ht="14.45">
      <c r="A38" s="537"/>
      <c r="B38" s="562"/>
      <c r="C38" s="275"/>
      <c r="D38" s="264"/>
      <c r="E38" s="264"/>
      <c r="F38" s="263"/>
      <c r="G38" s="265"/>
      <c r="H38" s="54"/>
      <c r="I38" s="54"/>
    </row>
    <row r="39" spans="1:9" ht="14.45">
      <c r="A39" s="537"/>
      <c r="B39" s="562"/>
      <c r="C39" s="275"/>
      <c r="D39" s="263"/>
      <c r="E39" s="263"/>
      <c r="F39" s="263"/>
      <c r="G39" s="265"/>
      <c r="H39" s="54"/>
      <c r="I39" s="54"/>
    </row>
    <row r="40" spans="1:9" ht="15" thickBot="1">
      <c r="A40" s="538"/>
      <c r="B40" s="563"/>
      <c r="C40" s="56"/>
      <c r="D40" s="57"/>
      <c r="E40" s="57"/>
      <c r="F40" s="57"/>
      <c r="G40" s="58"/>
      <c r="H40" s="54"/>
      <c r="I40" s="54"/>
    </row>
    <row r="41" spans="1:9" ht="14.45">
      <c r="A41" s="546" t="s">
        <v>101</v>
      </c>
      <c r="B41" s="549" t="s">
        <v>102</v>
      </c>
      <c r="C41" s="2"/>
      <c r="D41" s="3"/>
      <c r="E41" s="3"/>
      <c r="F41" s="63"/>
      <c r="G41" s="64"/>
      <c r="H41" s="54"/>
      <c r="I41" s="54"/>
    </row>
    <row r="42" spans="1:9" ht="14.45">
      <c r="A42" s="547"/>
      <c r="B42" s="550"/>
      <c r="C42" s="276"/>
      <c r="D42" s="277"/>
      <c r="E42" s="264"/>
      <c r="F42" s="263"/>
      <c r="G42" s="265"/>
      <c r="H42" s="54"/>
      <c r="I42" s="54"/>
    </row>
    <row r="43" spans="1:9" ht="14.45">
      <c r="A43" s="547"/>
      <c r="B43" s="550"/>
      <c r="C43" s="278"/>
      <c r="D43" s="277"/>
      <c r="E43" s="264"/>
      <c r="F43" s="263"/>
      <c r="G43" s="265"/>
      <c r="H43" s="54"/>
      <c r="I43" s="54"/>
    </row>
    <row r="44" spans="1:9" ht="14.45">
      <c r="A44" s="547"/>
      <c r="B44" s="550"/>
      <c r="C44" s="279"/>
      <c r="D44" s="277"/>
      <c r="E44" s="264"/>
      <c r="F44" s="263"/>
      <c r="G44" s="265"/>
      <c r="H44" s="54"/>
      <c r="I44" s="54"/>
    </row>
    <row r="45" spans="1:9" ht="14.45">
      <c r="A45" s="547"/>
      <c r="B45" s="551"/>
      <c r="C45" s="279"/>
      <c r="D45" s="277"/>
      <c r="E45" s="264"/>
      <c r="F45" s="263"/>
      <c r="G45" s="265"/>
      <c r="H45" s="54"/>
      <c r="I45" s="54"/>
    </row>
    <row r="46" spans="1:9" ht="14.45">
      <c r="A46" s="547"/>
      <c r="B46" s="552" t="s">
        <v>103</v>
      </c>
      <c r="C46" s="278"/>
      <c r="D46" s="277"/>
      <c r="E46" s="264"/>
      <c r="F46" s="263"/>
      <c r="G46" s="265"/>
      <c r="H46" s="54"/>
      <c r="I46" s="54"/>
    </row>
    <row r="47" spans="1:9" ht="14.45">
      <c r="A47" s="547"/>
      <c r="B47" s="550"/>
      <c r="C47" s="278"/>
      <c r="D47" s="277"/>
      <c r="E47" s="264"/>
      <c r="F47" s="263"/>
      <c r="G47" s="265"/>
      <c r="H47" s="54"/>
      <c r="I47" s="54"/>
    </row>
    <row r="48" spans="1:9" ht="14.45">
      <c r="A48" s="547"/>
      <c r="B48" s="550"/>
      <c r="C48" s="276"/>
      <c r="D48" s="277"/>
      <c r="E48" s="264"/>
      <c r="F48" s="263"/>
      <c r="G48" s="265"/>
      <c r="H48" s="54"/>
      <c r="I48" s="54"/>
    </row>
    <row r="49" spans="1:30" ht="14.45">
      <c r="A49" s="547"/>
      <c r="B49" s="550"/>
      <c r="C49" s="276"/>
      <c r="D49" s="277"/>
      <c r="E49" s="264"/>
      <c r="F49" s="263"/>
      <c r="G49" s="265"/>
      <c r="H49" s="54"/>
      <c r="I49" s="54"/>
      <c r="Y49" s="280"/>
      <c r="Z49" s="281"/>
      <c r="AA49" s="281"/>
      <c r="AB49" s="281"/>
      <c r="AC49" s="281"/>
      <c r="AD49" s="281"/>
    </row>
    <row r="50" spans="1:30" ht="14.45">
      <c r="A50" s="547"/>
      <c r="B50" s="550"/>
      <c r="C50" s="278"/>
      <c r="D50" s="277"/>
      <c r="E50" s="264"/>
      <c r="F50" s="263"/>
      <c r="G50" s="265"/>
      <c r="H50" s="54"/>
      <c r="I50" s="54"/>
      <c r="Y50" s="280"/>
      <c r="Z50" s="281"/>
      <c r="AA50" s="281"/>
      <c r="AB50" s="281"/>
      <c r="AC50" s="281"/>
      <c r="AD50" s="281"/>
    </row>
    <row r="51" spans="1:30">
      <c r="A51" s="547"/>
      <c r="B51" s="313"/>
      <c r="C51" s="278"/>
      <c r="D51" s="277"/>
      <c r="E51" s="264"/>
      <c r="F51" s="263"/>
      <c r="G51" s="107"/>
      <c r="H51" s="54"/>
      <c r="I51" s="54"/>
      <c r="Y51" s="280"/>
      <c r="Z51" s="281"/>
      <c r="AA51" s="281"/>
      <c r="AB51" s="281"/>
      <c r="AC51" s="281"/>
      <c r="AD51" s="281"/>
    </row>
    <row r="52" spans="1:30">
      <c r="A52" s="547"/>
      <c r="B52" s="313"/>
      <c r="C52" s="278"/>
      <c r="D52" s="277"/>
      <c r="E52" s="264"/>
      <c r="F52" s="263"/>
      <c r="G52" s="107"/>
      <c r="H52" s="54"/>
      <c r="I52" s="54"/>
      <c r="Y52" s="280"/>
      <c r="Z52" s="281"/>
      <c r="AA52" s="281"/>
      <c r="AB52" s="281"/>
      <c r="AC52" s="281"/>
      <c r="AD52" s="281"/>
    </row>
    <row r="53" spans="1:30" ht="14.45">
      <c r="A53" s="547"/>
      <c r="B53" s="552" t="s">
        <v>104</v>
      </c>
      <c r="C53" s="278"/>
      <c r="D53" s="282"/>
      <c r="E53" s="282"/>
      <c r="F53" s="278"/>
      <c r="G53" s="107"/>
      <c r="H53" s="54"/>
      <c r="I53" s="54"/>
      <c r="Y53" s="280"/>
      <c r="Z53" s="281"/>
      <c r="AA53" s="281"/>
      <c r="AB53" s="281"/>
      <c r="AC53" s="281"/>
      <c r="AD53" s="281"/>
    </row>
    <row r="54" spans="1:30" ht="14.45">
      <c r="A54" s="547"/>
      <c r="B54" s="550"/>
      <c r="C54" s="278"/>
      <c r="D54" s="282"/>
      <c r="E54" s="282"/>
      <c r="F54" s="278"/>
      <c r="G54" s="107"/>
      <c r="H54" s="54"/>
      <c r="I54" s="54"/>
      <c r="Y54" s="280"/>
      <c r="Z54" s="281"/>
      <c r="AA54" s="281"/>
      <c r="AB54" s="281"/>
      <c r="AC54" s="281"/>
      <c r="AD54" s="281"/>
    </row>
    <row r="55" spans="1:30" ht="14.45">
      <c r="A55" s="547"/>
      <c r="B55" s="550"/>
      <c r="C55" s="278"/>
      <c r="D55" s="282"/>
      <c r="E55" s="282"/>
      <c r="F55" s="278"/>
      <c r="G55" s="107"/>
      <c r="H55" s="54"/>
      <c r="I55" s="54"/>
      <c r="Y55" s="280"/>
      <c r="Z55" s="281"/>
      <c r="AA55" s="281"/>
      <c r="AB55" s="281"/>
      <c r="AC55" s="281"/>
      <c r="AD55" s="281"/>
    </row>
    <row r="56" spans="1:30" ht="14.45">
      <c r="A56" s="547"/>
      <c r="B56" s="550"/>
      <c r="C56" s="276"/>
      <c r="D56" s="264"/>
      <c r="E56" s="282"/>
      <c r="F56" s="278"/>
      <c r="G56" s="107"/>
      <c r="H56" s="54"/>
      <c r="I56" s="54"/>
      <c r="Y56" s="280"/>
      <c r="Z56" s="281"/>
      <c r="AA56" s="281"/>
      <c r="AB56" s="281"/>
      <c r="AC56" s="281"/>
      <c r="AD56" s="281"/>
    </row>
    <row r="57" spans="1:30" ht="14.45">
      <c r="A57" s="547"/>
      <c r="B57" s="550"/>
      <c r="C57" s="276"/>
      <c r="D57" s="282"/>
      <c r="E57" s="282"/>
      <c r="F57" s="278"/>
      <c r="G57" s="107"/>
      <c r="H57" s="54"/>
      <c r="I57" s="54"/>
      <c r="Y57" s="280"/>
      <c r="Z57" s="281"/>
      <c r="AA57" s="281"/>
      <c r="AB57" s="281"/>
      <c r="AC57" s="281"/>
      <c r="AD57" s="281"/>
    </row>
    <row r="58" spans="1:30" ht="14.45">
      <c r="A58" s="547"/>
      <c r="B58" s="553"/>
      <c r="C58" s="276"/>
      <c r="D58" s="282"/>
      <c r="E58" s="282"/>
      <c r="F58" s="278"/>
      <c r="G58" s="107"/>
      <c r="H58" s="54"/>
      <c r="I58" s="54"/>
      <c r="Y58" s="280"/>
      <c r="Z58" s="281"/>
      <c r="AA58" s="281"/>
      <c r="AB58" s="281"/>
      <c r="AC58" s="281"/>
      <c r="AD58" s="281"/>
    </row>
    <row r="59" spans="1:30" ht="14.45">
      <c r="A59" s="547"/>
      <c r="B59" s="552" t="s">
        <v>105</v>
      </c>
      <c r="C59" s="278"/>
      <c r="D59" s="264"/>
      <c r="E59" s="264"/>
      <c r="F59" s="263"/>
      <c r="G59" s="265"/>
      <c r="H59" s="54"/>
      <c r="I59" s="54"/>
      <c r="Y59" s="280"/>
      <c r="Z59" s="281"/>
      <c r="AA59" s="281"/>
      <c r="AB59" s="281"/>
      <c r="AC59" s="281"/>
      <c r="AD59" s="281"/>
    </row>
    <row r="60" spans="1:30" ht="14.45">
      <c r="A60" s="547"/>
      <c r="B60" s="550"/>
      <c r="C60" s="278"/>
      <c r="D60" s="264"/>
      <c r="E60" s="264"/>
      <c r="F60" s="263"/>
      <c r="G60" s="265"/>
      <c r="H60" s="54"/>
      <c r="I60" s="54"/>
      <c r="Y60" s="280"/>
      <c r="Z60" s="281"/>
      <c r="AA60" s="281"/>
      <c r="AB60" s="281"/>
      <c r="AC60" s="281"/>
      <c r="AD60" s="281"/>
    </row>
    <row r="61" spans="1:30" ht="14.45">
      <c r="A61" s="547"/>
      <c r="B61" s="550"/>
      <c r="C61" s="275"/>
      <c r="D61" s="264"/>
      <c r="E61" s="264"/>
      <c r="F61" s="263"/>
      <c r="G61" s="265"/>
      <c r="H61" s="54"/>
      <c r="I61" s="54"/>
      <c r="Y61" s="280"/>
      <c r="Z61" s="281"/>
      <c r="AA61" s="281"/>
      <c r="AB61" s="281"/>
      <c r="AC61" s="281"/>
      <c r="AD61" s="281"/>
    </row>
    <row r="62" spans="1:30" ht="14.45">
      <c r="A62" s="547"/>
      <c r="B62" s="552" t="s">
        <v>106</v>
      </c>
      <c r="C62" s="275"/>
      <c r="D62" s="264"/>
      <c r="E62" s="264"/>
      <c r="F62" s="263"/>
      <c r="G62" s="265"/>
      <c r="H62" s="54"/>
      <c r="I62" s="54"/>
      <c r="Y62" s="280"/>
      <c r="Z62" s="281"/>
      <c r="AA62" s="281"/>
      <c r="AB62" s="281"/>
      <c r="AC62" s="281"/>
      <c r="AD62" s="281"/>
    </row>
    <row r="63" spans="1:30" ht="15" thickBot="1">
      <c r="A63" s="548"/>
      <c r="B63" s="554"/>
      <c r="C63" s="56"/>
      <c r="D63" s="65"/>
      <c r="E63" s="65"/>
      <c r="F63" s="57"/>
      <c r="G63" s="58"/>
      <c r="H63" s="54"/>
      <c r="I63" s="54"/>
      <c r="Y63" s="108"/>
      <c r="Z63" s="283"/>
      <c r="AA63" s="283"/>
      <c r="AB63" s="283"/>
      <c r="AC63" s="283"/>
      <c r="AD63" s="283"/>
    </row>
    <row r="64" spans="1:30">
      <c r="A64" s="60"/>
      <c r="B64" s="60"/>
      <c r="C64" s="49"/>
      <c r="D64" s="49"/>
      <c r="E64" s="49"/>
      <c r="F64" s="49"/>
      <c r="G64" s="49"/>
      <c r="Y64" s="49"/>
      <c r="Z64" s="49"/>
      <c r="AA64" s="49"/>
      <c r="AB64" s="49"/>
      <c r="AC64" s="49"/>
      <c r="AD64" s="49"/>
    </row>
    <row r="65" spans="1:30">
      <c r="A65" s="60"/>
      <c r="B65" s="60"/>
      <c r="C65" s="49"/>
      <c r="D65" s="49"/>
      <c r="E65" s="49"/>
      <c r="F65" s="49"/>
      <c r="G65" s="49"/>
      <c r="Y65" s="49"/>
      <c r="Z65" s="49"/>
      <c r="AA65" s="49"/>
      <c r="AB65" s="49"/>
      <c r="AC65" s="49"/>
      <c r="AD65" s="49"/>
    </row>
    <row r="66" spans="1:30">
      <c r="A66" s="60"/>
      <c r="B66" s="60"/>
      <c r="C66" s="49"/>
      <c r="D66" s="49"/>
      <c r="E66" s="49"/>
      <c r="F66" s="49"/>
      <c r="G66" s="49"/>
      <c r="Y66" s="49"/>
      <c r="Z66" s="49"/>
      <c r="AA66" s="49"/>
      <c r="AB66" s="49"/>
      <c r="AC66" s="49"/>
      <c r="AD66" s="49"/>
    </row>
    <row r="67" spans="1:30">
      <c r="A67" s="60"/>
      <c r="B67" s="60"/>
      <c r="C67" s="49"/>
      <c r="D67" s="49"/>
      <c r="E67" s="49"/>
      <c r="F67" s="49"/>
      <c r="G67" s="49"/>
      <c r="Y67" s="49"/>
      <c r="Z67" s="49"/>
      <c r="AA67" s="49"/>
      <c r="AB67" s="49"/>
      <c r="AC67" s="49"/>
      <c r="AD67" s="49"/>
    </row>
    <row r="68" spans="1:30">
      <c r="A68" s="60"/>
      <c r="B68" s="60"/>
      <c r="C68" s="49"/>
      <c r="D68" s="49"/>
      <c r="E68" s="49"/>
      <c r="F68" s="49"/>
      <c r="G68" s="49"/>
      <c r="Y68" s="49"/>
      <c r="Z68" s="49"/>
      <c r="AA68" s="49"/>
      <c r="AB68" s="49"/>
      <c r="AC68" s="49"/>
      <c r="AD68" s="49"/>
    </row>
    <row r="69" spans="1:30">
      <c r="A69" s="60"/>
      <c r="B69" s="60"/>
      <c r="C69" s="49"/>
      <c r="D69" s="49"/>
      <c r="E69" s="49"/>
      <c r="F69" s="49"/>
      <c r="G69" s="49"/>
      <c r="Y69" s="49"/>
      <c r="Z69" s="49"/>
      <c r="AA69" s="49"/>
      <c r="AB69" s="49"/>
      <c r="AC69" s="49"/>
      <c r="AD69" s="49"/>
    </row>
    <row r="70" spans="1:30">
      <c r="A70" s="60"/>
      <c r="B70" s="60"/>
      <c r="C70" s="49"/>
      <c r="D70" s="49"/>
      <c r="E70" s="49"/>
      <c r="F70" s="49"/>
      <c r="G70" s="49"/>
      <c r="Y70" s="49"/>
      <c r="Z70" s="49"/>
      <c r="AA70" s="49"/>
      <c r="AB70" s="49"/>
      <c r="AC70" s="49"/>
      <c r="AD70" s="49"/>
    </row>
    <row r="71" spans="1:30">
      <c r="A71" s="60"/>
      <c r="B71" s="60"/>
      <c r="C71" s="49"/>
      <c r="D71" s="49"/>
      <c r="E71" s="49"/>
      <c r="F71" s="49"/>
      <c r="G71" s="49"/>
      <c r="Y71" s="49"/>
      <c r="Z71" s="49"/>
      <c r="AA71" s="49"/>
      <c r="AB71" s="49"/>
      <c r="AC71" s="49"/>
      <c r="AD71" s="49"/>
    </row>
    <row r="72" spans="1:30">
      <c r="A72" s="60"/>
      <c r="B72" s="60"/>
      <c r="C72" s="49"/>
      <c r="D72" s="49"/>
      <c r="E72" s="49"/>
      <c r="F72" s="49"/>
      <c r="G72" s="49"/>
      <c r="Y72" s="49"/>
      <c r="Z72" s="49"/>
      <c r="AA72" s="49"/>
      <c r="AB72" s="49"/>
      <c r="AC72" s="49"/>
      <c r="AD72" s="49"/>
    </row>
    <row r="73" spans="1:30">
      <c r="A73" s="60"/>
      <c r="B73" s="60"/>
      <c r="C73" s="49"/>
      <c r="D73" s="49"/>
      <c r="E73" s="49"/>
      <c r="F73" s="49"/>
      <c r="G73" s="49"/>
      <c r="Y73" s="49"/>
      <c r="Z73" s="49"/>
      <c r="AA73" s="49"/>
      <c r="AB73" s="49"/>
      <c r="AC73" s="49"/>
      <c r="AD73" s="49"/>
    </row>
    <row r="74" spans="1:30">
      <c r="A74" s="60"/>
      <c r="B74" s="60"/>
      <c r="C74" s="49"/>
      <c r="D74" s="49"/>
      <c r="E74" s="49"/>
      <c r="F74" s="49"/>
      <c r="G74" s="49"/>
      <c r="Y74" s="49"/>
      <c r="Z74" s="49"/>
      <c r="AA74" s="49"/>
      <c r="AB74" s="49"/>
      <c r="AC74" s="49"/>
      <c r="AD74" s="49"/>
    </row>
    <row r="75" spans="1:30">
      <c r="A75" s="60"/>
      <c r="B75" s="60"/>
      <c r="C75" s="49"/>
      <c r="D75" s="49"/>
      <c r="E75" s="49"/>
      <c r="F75" s="49"/>
      <c r="G75" s="49"/>
      <c r="Y75" s="49"/>
      <c r="Z75" s="49"/>
      <c r="AA75" s="49"/>
      <c r="AB75" s="49"/>
      <c r="AC75" s="49"/>
      <c r="AD75" s="49"/>
    </row>
    <row r="76" spans="1:30">
      <c r="A76" s="60"/>
      <c r="B76" s="60"/>
      <c r="C76" s="49"/>
      <c r="D76" s="49"/>
      <c r="E76" s="49"/>
      <c r="F76" s="49"/>
      <c r="G76" s="49"/>
      <c r="Y76" s="49"/>
      <c r="Z76" s="49"/>
      <c r="AA76" s="49"/>
      <c r="AB76" s="49"/>
      <c r="AC76" s="49"/>
      <c r="AD76" s="49"/>
    </row>
    <row r="77" spans="1:30">
      <c r="A77" s="60"/>
      <c r="B77" s="60"/>
      <c r="C77" s="49"/>
      <c r="D77" s="49"/>
      <c r="E77" s="49"/>
      <c r="F77" s="49"/>
      <c r="G77" s="49"/>
      <c r="Y77" s="49"/>
      <c r="Z77" s="49"/>
      <c r="AA77" s="49"/>
      <c r="AB77" s="49"/>
      <c r="AC77" s="49"/>
      <c r="AD77" s="49"/>
    </row>
    <row r="78" spans="1:30">
      <c r="A78" s="60"/>
      <c r="B78" s="60"/>
      <c r="C78" s="49"/>
      <c r="D78" s="49"/>
      <c r="E78" s="49"/>
      <c r="F78" s="49"/>
      <c r="G78" s="49"/>
      <c r="Y78" s="49"/>
      <c r="Z78" s="49"/>
      <c r="AA78" s="49"/>
      <c r="AB78" s="49"/>
      <c r="AC78" s="49"/>
      <c r="AD78" s="49"/>
    </row>
    <row r="79" spans="1:30">
      <c r="A79" s="60"/>
      <c r="B79" s="60"/>
      <c r="C79" s="49"/>
      <c r="D79" s="49"/>
      <c r="E79" s="49"/>
      <c r="F79" s="49"/>
      <c r="G79" s="49"/>
      <c r="Y79" s="49"/>
      <c r="Z79" s="49"/>
      <c r="AA79" s="49"/>
      <c r="AB79" s="49"/>
      <c r="AC79" s="49"/>
      <c r="AD79" s="49"/>
    </row>
    <row r="80" spans="1:30">
      <c r="A80" s="60"/>
      <c r="B80" s="60"/>
      <c r="C80" s="49"/>
      <c r="D80" s="49"/>
      <c r="E80" s="49"/>
      <c r="F80" s="49"/>
      <c r="G80" s="49"/>
      <c r="Y80" s="49"/>
      <c r="Z80" s="49"/>
      <c r="AA80" s="49"/>
      <c r="AB80" s="49"/>
      <c r="AC80" s="49"/>
      <c r="AD80" s="49"/>
    </row>
    <row r="81" spans="1:30">
      <c r="A81" s="60"/>
      <c r="B81" s="60"/>
      <c r="C81" s="49"/>
      <c r="D81" s="49"/>
      <c r="E81" s="49"/>
      <c r="F81" s="49"/>
      <c r="G81" s="49"/>
      <c r="Y81" s="49"/>
      <c r="Z81" s="49"/>
      <c r="AA81" s="49"/>
      <c r="AB81" s="49"/>
      <c r="AC81" s="49"/>
      <c r="AD81" s="49"/>
    </row>
    <row r="82" spans="1:30">
      <c r="A82" s="60"/>
      <c r="B82" s="60"/>
      <c r="C82" s="49"/>
      <c r="D82" s="49"/>
      <c r="E82" s="49"/>
      <c r="F82" s="49"/>
      <c r="G82" s="49"/>
      <c r="Y82" s="49"/>
      <c r="Z82" s="49"/>
      <c r="AA82" s="49"/>
      <c r="AB82" s="49"/>
      <c r="AC82" s="49"/>
      <c r="AD82" s="49"/>
    </row>
    <row r="83" spans="1:30">
      <c r="A83" s="60"/>
      <c r="B83" s="60"/>
      <c r="C83" s="49"/>
      <c r="D83" s="49"/>
      <c r="E83" s="49"/>
      <c r="F83" s="49"/>
      <c r="G83" s="49"/>
      <c r="Y83" s="49"/>
      <c r="Z83" s="49"/>
      <c r="AA83" s="49"/>
      <c r="AB83" s="49"/>
      <c r="AC83" s="49"/>
      <c r="AD83" s="49"/>
    </row>
    <row r="84" spans="1:30">
      <c r="A84" s="60"/>
      <c r="B84" s="60"/>
      <c r="C84" s="49"/>
      <c r="D84" s="49"/>
      <c r="E84" s="49"/>
      <c r="F84" s="49"/>
      <c r="G84" s="49"/>
      <c r="Y84" s="49"/>
      <c r="Z84" s="49"/>
      <c r="AA84" s="49"/>
      <c r="AB84" s="49"/>
      <c r="AC84" s="49"/>
      <c r="AD84" s="49"/>
    </row>
    <row r="85" spans="1:30">
      <c r="A85" s="60"/>
      <c r="B85" s="60"/>
      <c r="C85" s="49"/>
      <c r="D85" s="49"/>
      <c r="E85" s="49"/>
      <c r="F85" s="49"/>
      <c r="G85" s="49"/>
      <c r="Y85" s="49"/>
      <c r="Z85" s="49"/>
      <c r="AA85" s="49"/>
      <c r="AB85" s="49"/>
      <c r="AC85" s="49"/>
      <c r="AD85" s="49"/>
    </row>
    <row r="86" spans="1:30">
      <c r="A86" s="60"/>
      <c r="B86" s="60"/>
      <c r="C86" s="49"/>
      <c r="D86" s="49"/>
      <c r="E86" s="49"/>
      <c r="F86" s="49"/>
      <c r="G86" s="49"/>
      <c r="Y86" s="49"/>
      <c r="Z86" s="49"/>
      <c r="AA86" s="49"/>
      <c r="AB86" s="49"/>
      <c r="AC86" s="49"/>
      <c r="AD86" s="49"/>
    </row>
    <row r="87" spans="1:30">
      <c r="A87" s="60"/>
      <c r="B87" s="60"/>
      <c r="C87" s="49"/>
      <c r="D87" s="49"/>
      <c r="E87" s="49"/>
      <c r="F87" s="49"/>
      <c r="G87" s="49"/>
      <c r="Y87" s="49"/>
      <c r="Z87" s="49"/>
      <c r="AA87" s="49"/>
      <c r="AB87" s="49"/>
      <c r="AC87" s="49"/>
      <c r="AD87" s="49"/>
    </row>
    <row r="88" spans="1:30">
      <c r="A88" s="60"/>
      <c r="B88" s="60"/>
      <c r="C88" s="49"/>
      <c r="D88" s="49"/>
      <c r="E88" s="49"/>
      <c r="F88" s="49"/>
      <c r="G88" s="49"/>
      <c r="Y88" s="49"/>
      <c r="Z88" s="49"/>
      <c r="AA88" s="49"/>
      <c r="AB88" s="49"/>
      <c r="AC88" s="49"/>
      <c r="AD88" s="49"/>
    </row>
    <row r="89" spans="1:30">
      <c r="A89" s="60"/>
      <c r="B89" s="60"/>
      <c r="C89" s="49"/>
      <c r="D89" s="49"/>
      <c r="E89" s="49"/>
      <c r="F89" s="49"/>
      <c r="G89" s="49"/>
      <c r="Y89" s="49"/>
      <c r="Z89" s="49"/>
      <c r="AA89" s="49"/>
      <c r="AB89" s="49"/>
      <c r="AC89" s="49"/>
      <c r="AD89" s="49"/>
    </row>
    <row r="90" spans="1:30">
      <c r="A90" s="60"/>
      <c r="B90" s="60"/>
      <c r="C90" s="49"/>
      <c r="D90" s="49"/>
      <c r="E90" s="49"/>
      <c r="F90" s="49"/>
      <c r="G90" s="49"/>
      <c r="Y90" s="49"/>
      <c r="Z90" s="49"/>
      <c r="AA90" s="49"/>
      <c r="AB90" s="49"/>
      <c r="AC90" s="49"/>
      <c r="AD90" s="49"/>
    </row>
    <row r="91" spans="1:30">
      <c r="A91" s="60"/>
      <c r="B91" s="60"/>
      <c r="C91" s="49"/>
      <c r="D91" s="49"/>
      <c r="E91" s="49"/>
      <c r="F91" s="49"/>
      <c r="G91" s="49"/>
      <c r="Y91" s="49"/>
      <c r="Z91" s="49"/>
      <c r="AA91" s="49"/>
      <c r="AB91" s="49"/>
      <c r="AC91" s="49"/>
      <c r="AD91" s="49"/>
    </row>
    <row r="92" spans="1:30">
      <c r="A92" s="60"/>
      <c r="B92" s="60"/>
      <c r="C92" s="49"/>
      <c r="D92" s="49"/>
      <c r="E92" s="49"/>
      <c r="F92" s="49"/>
      <c r="G92" s="49"/>
      <c r="Y92" s="49"/>
      <c r="Z92" s="49"/>
      <c r="AA92" s="49"/>
      <c r="AB92" s="49"/>
      <c r="AC92" s="49"/>
      <c r="AD92" s="49"/>
    </row>
    <row r="93" spans="1:30">
      <c r="A93" s="60"/>
      <c r="B93" s="60"/>
      <c r="C93" s="49"/>
      <c r="D93" s="49"/>
      <c r="E93" s="49"/>
      <c r="F93" s="49"/>
      <c r="G93" s="49"/>
      <c r="Y93" s="49"/>
      <c r="Z93" s="49"/>
      <c r="AA93" s="49"/>
      <c r="AB93" s="49"/>
      <c r="AC93" s="49"/>
      <c r="AD93" s="49"/>
    </row>
    <row r="94" spans="1:30">
      <c r="A94" s="60"/>
      <c r="B94" s="60"/>
      <c r="C94" s="49"/>
      <c r="D94" s="49"/>
      <c r="E94" s="49"/>
      <c r="F94" s="49"/>
      <c r="G94" s="49"/>
      <c r="Y94" s="49"/>
      <c r="Z94" s="49"/>
      <c r="AA94" s="49"/>
      <c r="AB94" s="49"/>
      <c r="AC94" s="49"/>
      <c r="AD94" s="49"/>
    </row>
    <row r="95" spans="1:30">
      <c r="A95" s="60"/>
      <c r="B95" s="60"/>
      <c r="C95" s="49"/>
      <c r="D95" s="49"/>
      <c r="E95" s="49"/>
      <c r="F95" s="49"/>
      <c r="G95" s="49"/>
      <c r="Y95" s="49"/>
      <c r="Z95" s="49"/>
      <c r="AA95" s="49"/>
      <c r="AB95" s="49"/>
      <c r="AC95" s="49"/>
      <c r="AD95" s="49"/>
    </row>
    <row r="96" spans="1:30">
      <c r="A96" s="60"/>
      <c r="B96" s="60"/>
      <c r="C96" s="49"/>
      <c r="D96" s="49"/>
      <c r="E96" s="49"/>
      <c r="F96" s="49"/>
      <c r="G96" s="49"/>
      <c r="Y96" s="49"/>
      <c r="Z96" s="49"/>
      <c r="AA96" s="49"/>
      <c r="AB96" s="49"/>
      <c r="AC96" s="49"/>
      <c r="AD96" s="49"/>
    </row>
    <row r="97" spans="1:30">
      <c r="A97" s="60"/>
      <c r="B97" s="60"/>
      <c r="C97" s="49"/>
      <c r="D97" s="49"/>
      <c r="E97" s="49"/>
      <c r="F97" s="49"/>
      <c r="G97" s="49"/>
      <c r="Y97" s="49"/>
      <c r="Z97" s="49"/>
      <c r="AA97" s="49"/>
      <c r="AB97" s="49"/>
      <c r="AC97" s="49"/>
      <c r="AD97" s="49"/>
    </row>
    <row r="98" spans="1:30">
      <c r="A98" s="60"/>
      <c r="B98" s="60"/>
      <c r="C98" s="49"/>
      <c r="D98" s="49"/>
      <c r="E98" s="49"/>
      <c r="F98" s="49"/>
      <c r="G98" s="49"/>
      <c r="Y98" s="49"/>
      <c r="Z98" s="49"/>
      <c r="AA98" s="49"/>
      <c r="AB98" s="49"/>
      <c r="AC98" s="49"/>
      <c r="AD98" s="49"/>
    </row>
    <row r="99" spans="1:30">
      <c r="A99" s="60"/>
      <c r="B99" s="60"/>
      <c r="C99" s="49"/>
      <c r="D99" s="49"/>
      <c r="E99" s="49"/>
      <c r="F99" s="49"/>
      <c r="G99" s="49"/>
      <c r="Y99" s="49"/>
      <c r="Z99" s="49"/>
      <c r="AA99" s="49"/>
      <c r="AB99" s="49"/>
      <c r="AC99" s="49"/>
      <c r="AD99" s="49"/>
    </row>
    <row r="100" spans="1:30">
      <c r="A100" s="60"/>
      <c r="B100" s="60"/>
      <c r="C100" s="49"/>
      <c r="D100" s="49"/>
      <c r="E100" s="49"/>
      <c r="F100" s="49"/>
      <c r="G100" s="49"/>
      <c r="Y100" s="49"/>
      <c r="Z100" s="49"/>
      <c r="AA100" s="49"/>
      <c r="AB100" s="49"/>
      <c r="AC100" s="49"/>
      <c r="AD100" s="49"/>
    </row>
    <row r="101" spans="1:30">
      <c r="A101" s="60"/>
      <c r="B101" s="60"/>
      <c r="C101" s="49"/>
      <c r="D101" s="49"/>
      <c r="E101" s="49"/>
      <c r="F101" s="49"/>
      <c r="G101" s="49"/>
      <c r="Y101" s="49"/>
      <c r="Z101" s="49"/>
      <c r="AA101" s="49"/>
      <c r="AB101" s="49"/>
      <c r="AC101" s="49"/>
      <c r="AD101" s="49"/>
    </row>
    <row r="102" spans="1:30">
      <c r="A102" s="60"/>
      <c r="B102" s="60"/>
      <c r="C102" s="49"/>
      <c r="D102" s="49"/>
      <c r="E102" s="49"/>
      <c r="F102" s="49"/>
      <c r="G102" s="49"/>
      <c r="Y102" s="49"/>
      <c r="Z102" s="49"/>
      <c r="AA102" s="49"/>
      <c r="AB102" s="49"/>
      <c r="AC102" s="49"/>
      <c r="AD102" s="49"/>
    </row>
    <row r="103" spans="1:30">
      <c r="A103" s="60"/>
      <c r="B103" s="60"/>
      <c r="C103" s="49"/>
      <c r="D103" s="49"/>
      <c r="E103" s="49"/>
      <c r="F103" s="49"/>
      <c r="G103" s="49"/>
      <c r="Y103" s="49"/>
      <c r="Z103" s="49"/>
      <c r="AA103" s="49"/>
      <c r="AB103" s="49"/>
      <c r="AC103" s="49"/>
      <c r="AD103" s="49"/>
    </row>
    <row r="104" spans="1:30">
      <c r="A104" s="60"/>
      <c r="B104" s="60"/>
      <c r="C104" s="49"/>
      <c r="D104" s="49"/>
      <c r="E104" s="49"/>
      <c r="F104" s="49"/>
      <c r="G104" s="49"/>
      <c r="Y104" s="49"/>
      <c r="Z104" s="49"/>
      <c r="AA104" s="49"/>
      <c r="AB104" s="49"/>
      <c r="AC104" s="49"/>
      <c r="AD104" s="49"/>
    </row>
    <row r="105" spans="1:30">
      <c r="A105" s="60"/>
      <c r="B105" s="60"/>
      <c r="C105" s="49"/>
      <c r="D105" s="49"/>
      <c r="E105" s="49"/>
      <c r="F105" s="49"/>
      <c r="G105" s="49"/>
      <c r="Y105" s="49"/>
      <c r="Z105" s="49"/>
      <c r="AA105" s="49"/>
      <c r="AB105" s="49"/>
      <c r="AC105" s="49"/>
      <c r="AD105" s="49"/>
    </row>
    <row r="106" spans="1:30">
      <c r="A106" s="60"/>
      <c r="B106" s="60"/>
      <c r="C106" s="49"/>
      <c r="D106" s="49"/>
      <c r="E106" s="49"/>
      <c r="F106" s="49"/>
      <c r="G106" s="49"/>
      <c r="Y106" s="49"/>
      <c r="Z106" s="49"/>
      <c r="AA106" s="49"/>
      <c r="AB106" s="49"/>
      <c r="AC106" s="49"/>
      <c r="AD106" s="49"/>
    </row>
    <row r="107" spans="1:30">
      <c r="A107" s="60"/>
      <c r="B107" s="60"/>
      <c r="C107" s="49"/>
      <c r="D107" s="49"/>
      <c r="E107" s="49"/>
      <c r="F107" s="49"/>
      <c r="G107" s="49"/>
      <c r="Y107" s="49"/>
      <c r="Z107" s="49"/>
      <c r="AA107" s="49"/>
      <c r="AB107" s="49"/>
      <c r="AC107" s="49"/>
      <c r="AD107" s="49"/>
    </row>
    <row r="108" spans="1:30">
      <c r="A108" s="60"/>
      <c r="B108" s="60"/>
      <c r="C108" s="49"/>
      <c r="D108" s="49"/>
      <c r="E108" s="49"/>
      <c r="F108" s="49"/>
      <c r="G108" s="49"/>
      <c r="Y108" s="49"/>
      <c r="Z108" s="49"/>
      <c r="AA108" s="49"/>
      <c r="AB108" s="49"/>
      <c r="AC108" s="49"/>
      <c r="AD108" s="49"/>
    </row>
    <row r="109" spans="1:30">
      <c r="A109" s="60"/>
      <c r="B109" s="60"/>
      <c r="C109" s="49"/>
      <c r="D109" s="49"/>
      <c r="E109" s="49"/>
      <c r="F109" s="49"/>
      <c r="G109" s="49"/>
      <c r="Y109" s="49"/>
      <c r="Z109" s="49"/>
      <c r="AA109" s="49"/>
      <c r="AB109" s="49"/>
      <c r="AC109" s="49"/>
      <c r="AD109" s="49"/>
    </row>
    <row r="110" spans="1:30">
      <c r="A110" s="60"/>
      <c r="B110" s="60"/>
      <c r="C110" s="49"/>
      <c r="D110" s="49"/>
      <c r="E110" s="49"/>
      <c r="F110" s="49"/>
      <c r="G110" s="49"/>
      <c r="Y110" s="49"/>
      <c r="Z110" s="49"/>
      <c r="AA110" s="49"/>
      <c r="AB110" s="49"/>
      <c r="AC110" s="49"/>
      <c r="AD110" s="49"/>
    </row>
    <row r="111" spans="1:30">
      <c r="A111" s="60"/>
      <c r="B111" s="60"/>
      <c r="C111" s="49"/>
      <c r="D111" s="49"/>
      <c r="E111" s="49"/>
      <c r="F111" s="49"/>
      <c r="G111" s="49"/>
      <c r="Y111" s="49"/>
      <c r="Z111" s="49"/>
      <c r="AA111" s="49"/>
      <c r="AB111" s="49"/>
      <c r="AC111" s="49"/>
      <c r="AD111" s="49"/>
    </row>
    <row r="112" spans="1:30">
      <c r="A112" s="60"/>
      <c r="B112" s="60"/>
      <c r="C112" s="49"/>
      <c r="D112" s="49"/>
      <c r="E112" s="49"/>
      <c r="F112" s="49"/>
      <c r="G112" s="49"/>
      <c r="Y112" s="49"/>
      <c r="Z112" s="49"/>
      <c r="AA112" s="49"/>
      <c r="AB112" s="49"/>
      <c r="AC112" s="49"/>
      <c r="AD112" s="49"/>
    </row>
    <row r="113" spans="1:30">
      <c r="A113" s="60"/>
      <c r="B113" s="60"/>
      <c r="C113" s="49"/>
      <c r="D113" s="49"/>
      <c r="E113" s="49"/>
      <c r="F113" s="49"/>
      <c r="G113" s="49"/>
      <c r="Y113" s="49"/>
      <c r="Z113" s="49"/>
      <c r="AA113" s="49"/>
      <c r="AB113" s="49"/>
      <c r="AC113" s="49"/>
      <c r="AD113" s="49"/>
    </row>
    <row r="114" spans="1:30">
      <c r="A114" s="60"/>
      <c r="B114" s="60"/>
      <c r="C114" s="49"/>
      <c r="D114" s="49"/>
      <c r="E114" s="49"/>
      <c r="F114" s="49"/>
      <c r="G114" s="49"/>
      <c r="Y114" s="49"/>
      <c r="Z114" s="49"/>
      <c r="AA114" s="49"/>
      <c r="AB114" s="49"/>
      <c r="AC114" s="49"/>
      <c r="AD114" s="49"/>
    </row>
    <row r="115" spans="1:30">
      <c r="A115" s="60"/>
      <c r="B115" s="60"/>
      <c r="C115" s="49"/>
      <c r="D115" s="49"/>
      <c r="E115" s="49"/>
      <c r="F115" s="49"/>
      <c r="G115" s="49"/>
      <c r="Y115" s="49"/>
      <c r="Z115" s="49"/>
      <c r="AA115" s="49"/>
      <c r="AB115" s="49"/>
      <c r="AC115" s="49"/>
      <c r="AD115" s="49"/>
    </row>
    <row r="116" spans="1:30">
      <c r="A116" s="60"/>
      <c r="B116" s="60"/>
      <c r="C116" s="49"/>
      <c r="D116" s="49"/>
      <c r="E116" s="49"/>
      <c r="F116" s="49"/>
      <c r="G116" s="49"/>
      <c r="Y116" s="49"/>
      <c r="Z116" s="49"/>
      <c r="AA116" s="49"/>
      <c r="AB116" s="49"/>
      <c r="AC116" s="49"/>
      <c r="AD116" s="49"/>
    </row>
    <row r="117" spans="1:30">
      <c r="A117" s="60"/>
      <c r="B117" s="60"/>
      <c r="C117" s="49"/>
      <c r="D117" s="49"/>
      <c r="E117" s="49"/>
      <c r="F117" s="49"/>
      <c r="G117" s="49"/>
      <c r="Y117" s="49"/>
      <c r="Z117" s="49"/>
      <c r="AA117" s="49"/>
      <c r="AB117" s="49"/>
      <c r="AC117" s="49"/>
      <c r="AD117" s="49"/>
    </row>
    <row r="118" spans="1:30">
      <c r="A118" s="60"/>
      <c r="B118" s="60"/>
      <c r="C118" s="49"/>
      <c r="D118" s="49"/>
      <c r="E118" s="49"/>
      <c r="F118" s="49"/>
      <c r="G118" s="49"/>
      <c r="Y118" s="49"/>
      <c r="Z118" s="49"/>
      <c r="AA118" s="49"/>
      <c r="AB118" s="49"/>
      <c r="AC118" s="49"/>
      <c r="AD118" s="49"/>
    </row>
    <row r="119" spans="1:30">
      <c r="A119" s="60"/>
      <c r="B119" s="60"/>
      <c r="C119" s="49"/>
      <c r="D119" s="49"/>
      <c r="E119" s="49"/>
      <c r="F119" s="49"/>
      <c r="G119" s="49"/>
      <c r="Y119" s="49"/>
      <c r="Z119" s="49"/>
      <c r="AA119" s="49"/>
      <c r="AB119" s="49"/>
      <c r="AC119" s="49"/>
      <c r="AD119" s="49"/>
    </row>
    <row r="120" spans="1:30">
      <c r="A120" s="60"/>
      <c r="B120" s="60"/>
      <c r="C120" s="49"/>
      <c r="D120" s="49"/>
      <c r="E120" s="49"/>
      <c r="F120" s="49"/>
      <c r="G120" s="49"/>
      <c r="Y120" s="49"/>
      <c r="Z120" s="49"/>
      <c r="AA120" s="49"/>
      <c r="AB120" s="49"/>
      <c r="AC120" s="49"/>
      <c r="AD120" s="49"/>
    </row>
    <row r="121" spans="1:30">
      <c r="A121" s="60"/>
      <c r="B121" s="60"/>
      <c r="C121" s="49"/>
      <c r="D121" s="49"/>
      <c r="E121" s="49"/>
      <c r="F121" s="49"/>
      <c r="G121" s="49"/>
      <c r="Y121" s="49"/>
      <c r="Z121" s="49"/>
      <c r="AA121" s="49"/>
      <c r="AB121" s="49"/>
      <c r="AC121" s="49"/>
      <c r="AD121" s="49"/>
    </row>
    <row r="122" spans="1:30">
      <c r="A122" s="60"/>
      <c r="B122" s="60"/>
      <c r="C122" s="49"/>
      <c r="D122" s="49"/>
      <c r="E122" s="49"/>
      <c r="F122" s="49"/>
      <c r="G122" s="49"/>
      <c r="Y122" s="49"/>
      <c r="Z122" s="49"/>
      <c r="AA122" s="49"/>
      <c r="AB122" s="49"/>
      <c r="AC122" s="49"/>
      <c r="AD122" s="49"/>
    </row>
    <row r="123" spans="1:30">
      <c r="A123" s="60"/>
      <c r="B123" s="60"/>
      <c r="C123" s="49"/>
      <c r="D123" s="49"/>
      <c r="E123" s="49"/>
      <c r="F123" s="49"/>
      <c r="G123" s="49"/>
      <c r="Y123" s="49"/>
      <c r="Z123" s="49"/>
      <c r="AA123" s="49"/>
      <c r="AB123" s="49"/>
      <c r="AC123" s="49"/>
      <c r="AD123" s="49"/>
    </row>
    <row r="124" spans="1:30">
      <c r="A124" s="60"/>
      <c r="B124" s="60"/>
      <c r="C124" s="49"/>
      <c r="D124" s="49"/>
      <c r="E124" s="49"/>
      <c r="F124" s="49"/>
      <c r="G124" s="49"/>
      <c r="Y124" s="49"/>
      <c r="Z124" s="49"/>
      <c r="AA124" s="49"/>
      <c r="AB124" s="49"/>
      <c r="AC124" s="49"/>
      <c r="AD124" s="49"/>
    </row>
    <row r="125" spans="1:30">
      <c r="A125" s="60"/>
      <c r="B125" s="60"/>
      <c r="C125" s="49"/>
      <c r="D125" s="49"/>
      <c r="E125" s="49"/>
      <c r="F125" s="49"/>
      <c r="G125" s="49"/>
      <c r="Y125" s="49"/>
      <c r="Z125" s="49"/>
      <c r="AA125" s="49"/>
      <c r="AB125" s="49"/>
      <c r="AC125" s="49"/>
      <c r="AD125" s="49"/>
    </row>
    <row r="126" spans="1:30">
      <c r="A126" s="60"/>
      <c r="B126" s="60"/>
      <c r="C126" s="49"/>
      <c r="D126" s="49"/>
      <c r="E126" s="49"/>
      <c r="F126" s="49"/>
      <c r="G126" s="49"/>
      <c r="Y126" s="49"/>
      <c r="Z126" s="49"/>
      <c r="AA126" s="49"/>
      <c r="AB126" s="49"/>
      <c r="AC126" s="49"/>
      <c r="AD126" s="49"/>
    </row>
    <row r="127" spans="1:30">
      <c r="A127" s="60"/>
      <c r="B127" s="60"/>
      <c r="C127" s="49"/>
      <c r="D127" s="49"/>
      <c r="E127" s="49"/>
      <c r="F127" s="49"/>
      <c r="G127" s="49"/>
      <c r="Y127" s="49"/>
      <c r="Z127" s="49"/>
      <c r="AA127" s="49"/>
      <c r="AB127" s="49"/>
      <c r="AC127" s="49"/>
      <c r="AD127" s="49"/>
    </row>
    <row r="128" spans="1:30">
      <c r="A128" s="60"/>
      <c r="B128" s="60"/>
      <c r="C128" s="49"/>
      <c r="D128" s="49"/>
      <c r="E128" s="49"/>
      <c r="F128" s="49"/>
      <c r="G128" s="49"/>
      <c r="Y128" s="49"/>
      <c r="Z128" s="49"/>
      <c r="AA128" s="49"/>
      <c r="AB128" s="49"/>
      <c r="AC128" s="49"/>
      <c r="AD128" s="49"/>
    </row>
    <row r="129" spans="1:30">
      <c r="A129" s="60"/>
      <c r="B129" s="60"/>
      <c r="C129" s="49"/>
      <c r="D129" s="49"/>
      <c r="E129" s="49"/>
      <c r="F129" s="49"/>
      <c r="G129" s="49"/>
      <c r="Y129" s="49"/>
      <c r="Z129" s="49"/>
      <c r="AA129" s="49"/>
      <c r="AB129" s="49"/>
      <c r="AC129" s="49"/>
      <c r="AD129" s="49"/>
    </row>
    <row r="130" spans="1:30">
      <c r="A130" s="60"/>
      <c r="B130" s="60"/>
      <c r="C130" s="49"/>
      <c r="D130" s="49"/>
      <c r="E130" s="49"/>
      <c r="F130" s="49"/>
      <c r="G130" s="49"/>
      <c r="Y130" s="49"/>
      <c r="Z130" s="49"/>
      <c r="AA130" s="49"/>
      <c r="AB130" s="49"/>
      <c r="AC130" s="49"/>
      <c r="AD130" s="49"/>
    </row>
    <row r="131" spans="1:30">
      <c r="A131" s="60"/>
      <c r="B131" s="60"/>
      <c r="C131" s="49"/>
      <c r="D131" s="49"/>
      <c r="E131" s="49"/>
      <c r="F131" s="49"/>
      <c r="G131" s="49"/>
      <c r="Y131" s="49"/>
      <c r="Z131" s="49"/>
      <c r="AA131" s="49"/>
      <c r="AB131" s="49"/>
      <c r="AC131" s="49"/>
      <c r="AD131" s="49"/>
    </row>
    <row r="132" spans="1:30">
      <c r="A132" s="60"/>
      <c r="B132" s="60"/>
      <c r="C132" s="49"/>
      <c r="D132" s="49"/>
      <c r="E132" s="49"/>
      <c r="F132" s="49"/>
      <c r="G132" s="49"/>
      <c r="Y132" s="49"/>
      <c r="Z132" s="49"/>
      <c r="AA132" s="49"/>
      <c r="AB132" s="49"/>
      <c r="AC132" s="49"/>
      <c r="AD132" s="49"/>
    </row>
    <row r="133" spans="1:30">
      <c r="A133" s="60"/>
      <c r="B133" s="60"/>
      <c r="C133" s="49"/>
      <c r="D133" s="49"/>
      <c r="E133" s="49"/>
      <c r="F133" s="49"/>
      <c r="G133" s="49"/>
      <c r="Y133" s="49"/>
      <c r="Z133" s="49"/>
      <c r="AA133" s="49"/>
      <c r="AB133" s="49"/>
      <c r="AC133" s="49"/>
      <c r="AD133" s="49"/>
    </row>
    <row r="134" spans="1:30">
      <c r="A134" s="60"/>
      <c r="B134" s="60"/>
      <c r="C134" s="49"/>
      <c r="D134" s="49"/>
      <c r="E134" s="49"/>
      <c r="F134" s="49"/>
      <c r="G134" s="49"/>
      <c r="Y134" s="49"/>
      <c r="Z134" s="49"/>
      <c r="AA134" s="49"/>
      <c r="AB134" s="49"/>
      <c r="AC134" s="49"/>
      <c r="AD134" s="49"/>
    </row>
    <row r="135" spans="1:30">
      <c r="A135" s="60"/>
      <c r="B135" s="60"/>
      <c r="C135" s="49"/>
      <c r="D135" s="49"/>
      <c r="E135" s="49"/>
      <c r="F135" s="49"/>
      <c r="G135" s="49"/>
      <c r="Y135" s="49"/>
      <c r="Z135" s="49"/>
      <c r="AA135" s="49"/>
      <c r="AB135" s="49"/>
      <c r="AC135" s="49"/>
      <c r="AD135" s="49"/>
    </row>
    <row r="136" spans="1:30">
      <c r="A136" s="60"/>
      <c r="B136" s="60"/>
      <c r="C136" s="49"/>
      <c r="D136" s="49"/>
      <c r="E136" s="49"/>
      <c r="F136" s="49"/>
      <c r="G136" s="49"/>
      <c r="Y136" s="49"/>
      <c r="Z136" s="49"/>
      <c r="AA136" s="49"/>
      <c r="AB136" s="49"/>
      <c r="AC136" s="49"/>
      <c r="AD136" s="49"/>
    </row>
    <row r="137" spans="1:30">
      <c r="A137" s="60"/>
      <c r="B137" s="60"/>
      <c r="C137" s="49"/>
      <c r="D137" s="49"/>
      <c r="E137" s="49"/>
      <c r="F137" s="49"/>
      <c r="G137" s="49"/>
      <c r="Y137" s="49"/>
      <c r="Z137" s="49"/>
      <c r="AA137" s="49"/>
      <c r="AB137" s="49"/>
      <c r="AC137" s="49"/>
      <c r="AD137" s="49"/>
    </row>
    <row r="138" spans="1:30">
      <c r="A138" s="284"/>
      <c r="B138" s="284"/>
      <c r="C138" s="285"/>
      <c r="D138" s="285"/>
      <c r="E138" s="285"/>
      <c r="F138" s="285"/>
      <c r="G138" s="286"/>
      <c r="Y138" s="287"/>
      <c r="Z138" s="285"/>
      <c r="AA138" s="285"/>
      <c r="AB138" s="285"/>
      <c r="AC138" s="285"/>
      <c r="AD138" s="285"/>
    </row>
  </sheetData>
  <mergeCells count="16">
    <mergeCell ref="A3:A40"/>
    <mergeCell ref="B3:B19"/>
    <mergeCell ref="A2:G2"/>
    <mergeCell ref="A1:G1"/>
    <mergeCell ref="A41:A63"/>
    <mergeCell ref="B41:B45"/>
    <mergeCell ref="B46:B50"/>
    <mergeCell ref="B53:B58"/>
    <mergeCell ref="B59:B61"/>
    <mergeCell ref="B62:B63"/>
    <mergeCell ref="D3:D4"/>
    <mergeCell ref="E3:E4"/>
    <mergeCell ref="B20:B25"/>
    <mergeCell ref="B26:B33"/>
    <mergeCell ref="B34:B40"/>
    <mergeCell ref="C3:C4"/>
  </mergeCells>
  <dataValidations count="13">
    <dataValidation type="list" allowBlank="1" showInputMessage="1" showErrorMessage="1" sqref="C5:C11" xr:uid="{00000000-0002-0000-0200-000000000000}">
      <formula1>"Kcal pp/day, Household Dietary Diversity Score (HDDS), Food Consumption Score (FCS), Household Hunger Score (HHS), Reduced Coping Strategies Index (rCSI), Household Economy Approach (HEA)"</formula1>
    </dataValidation>
    <dataValidation type="list" allowBlank="1" showInputMessage="1" sqref="C13:C19" xr:uid="{00000000-0002-0000-0200-000001000000}">
      <formula1>"Number of meals/day, Number of food groups consumed, Shifts in expenditure patterns towards cheaper and less nutritious foods, Availability of fortified staple food items, other specify"</formula1>
    </dataValidation>
    <dataValidation type="list" allowBlank="1" showInputMessage="1" showErrorMessage="1" sqref="C27:C29" xr:uid="{00000000-0002-0000-0200-000002000000}">
      <formula1>"Weight-for-height, BMI, MUAC"</formula1>
    </dataValidation>
    <dataValidation type="list" allowBlank="1" showInputMessage="1" promptTitle="Examples of Other data includes:" prompt="Vitamin A supplementation programmes to children under 5 and/or breastfeeding mothers_x000a_Iron and folic acid supplementation programmes to pregnant women" sqref="C31:C33" xr:uid="{00000000-0002-0000-0200-000003000000}">
      <formula1>"Underweight, Admissions to feeding programmes, Prevalence of low birth weight, Household iodized salt consumption, Vitamin A supplementation programmes to children under 5 and/or breastfeeding mothers, Others enter manually)"</formula1>
    </dataValidation>
    <dataValidation type="list" allowBlank="1" showInputMessage="1" showErrorMessage="1" sqref="C35:C36" xr:uid="{00000000-0002-0000-0200-000004000000}">
      <formula1>"Crude Death Rate, Under-5 Death Rate"</formula1>
    </dataValidation>
    <dataValidation type="list" allowBlank="1" showInputMessage="1" prompt="If indicator is not in drop down menu enter manually" sqref="C46:C52" xr:uid="{00000000-0002-0000-0200-000005000000}">
      <formula1>"Average cereal yield (kg per ha), Land ownership/access to land, Remote sensing data, Production figures, other"</formula1>
    </dataValidation>
    <dataValidation type="list" allowBlank="1" showInputMessage="1" prompt="If indicator is not in drop down menu enter manually" sqref="C53:C58" xr:uid="{00000000-0002-0000-0200-000006000000}">
      <formula1>"Prices (staple food items, price trends), Terms of trade, Percentage of population in lowest wealth quintile/wealth index, Percentage of income spent on food, Population under the poverty or food poverty line"</formula1>
    </dataValidation>
    <dataValidation type="list" allowBlank="1" showInputMessage="1" showErrorMessage="1" sqref="C59:C61" xr:uid="{00000000-0002-0000-0200-000007000000}">
      <formula1>"% of HHs with access to improved source of water, Access to improved sanitation facilities, Average distance to water sources, Types of water sources, Food preparation and storage practices, Dietary preferences, others"</formula1>
    </dataValidation>
    <dataValidation type="list" allowBlank="1" showInputMessage="1" prompt="If indicator is not in the drop down list, enter manually_x000a_" sqref="C41:C45" xr:uid="{00000000-0002-0000-0200-000008000000}">
      <formula1>"Natural hazards: drought, floods, earthquakes etc., Disease epidemics (human &amp; animal), Morbidity patterns, HIV/AIDS prevalence, % of people living below the national poverty line, Number of displaced "</formula1>
    </dataValidation>
    <dataValidation type="list" allowBlank="1" showInputMessage="1" showErrorMessage="1" sqref="C21" xr:uid="{00000000-0002-0000-0200-000009000000}">
      <formula1>"Livelihood Coping Strategy Index, -"</formula1>
    </dataValidation>
    <dataValidation type="list" allowBlank="1" showInputMessage="1" showErrorMessage="1" prompt="If indicator is not listed in drop down menu enter manually_x000a_" sqref="C38:C40" xr:uid="{00000000-0002-0000-0200-00000A000000}">
      <formula1>"Infant Mortality Rate, Neonatal mortality, Maternal mortality rate, Case fatality rates, other"</formula1>
    </dataValidation>
    <dataValidation type="list" allowBlank="1" showInputMessage="1" showErrorMessage="1" sqref="G5:G63" xr:uid="{00000000-0002-0000-0200-00000B000000}">
      <formula1>"lean season, pre-lean season, post-harvest, other"</formula1>
    </dataValidation>
    <dataValidation type="list" allowBlank="1" showInputMessage="1" sqref="D5:D63" xr:uid="{00000000-0002-0000-0200-00000C000000}">
      <formula1>"0,1,2,3"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44"/>
  <sheetViews>
    <sheetView zoomScale="55" zoomScaleNormal="55" workbookViewId="0">
      <selection activeCell="F18" sqref="F18"/>
    </sheetView>
  </sheetViews>
  <sheetFormatPr defaultRowHeight="14.45"/>
  <cols>
    <col min="1" max="1" width="20.85546875" customWidth="1"/>
    <col min="2" max="2" width="23.42578125" customWidth="1"/>
    <col min="5" max="5" width="9" customWidth="1"/>
    <col min="6" max="6" width="15.42578125" customWidth="1"/>
    <col min="7" max="7" width="20.28515625" customWidth="1"/>
    <col min="8" max="9" width="19.7109375" customWidth="1"/>
    <col min="10" max="10" width="16.7109375" customWidth="1"/>
    <col min="11" max="12" width="11" customWidth="1"/>
  </cols>
  <sheetData>
    <row r="1" spans="1:13" ht="36.4" customHeight="1">
      <c r="A1" s="288" t="s">
        <v>107</v>
      </c>
      <c r="B1" s="288" t="s">
        <v>108</v>
      </c>
      <c r="C1" s="288" t="s">
        <v>109</v>
      </c>
      <c r="D1" s="288" t="s">
        <v>110</v>
      </c>
      <c r="E1" s="288" t="s">
        <v>111</v>
      </c>
      <c r="F1" s="288" t="s">
        <v>112</v>
      </c>
      <c r="G1" s="288" t="s">
        <v>113</v>
      </c>
      <c r="H1" s="288" t="s">
        <v>114</v>
      </c>
      <c r="I1" s="288" t="s">
        <v>115</v>
      </c>
      <c r="J1" s="288" t="s">
        <v>116</v>
      </c>
      <c r="K1" s="288" t="s">
        <v>117</v>
      </c>
      <c r="L1" s="288" t="s">
        <v>118</v>
      </c>
      <c r="M1" s="87" t="s">
        <v>119</v>
      </c>
    </row>
    <row r="2" spans="1:13" ht="15">
      <c r="A2" s="289" t="s">
        <v>120</v>
      </c>
      <c r="B2" s="289" t="s">
        <v>121</v>
      </c>
      <c r="C2" s="289" t="s">
        <v>122</v>
      </c>
      <c r="D2" s="289" t="s">
        <v>123</v>
      </c>
      <c r="E2" s="289"/>
      <c r="F2" s="289" t="s">
        <v>124</v>
      </c>
      <c r="G2" s="289" t="s">
        <v>125</v>
      </c>
      <c r="H2" s="289"/>
      <c r="I2" s="289"/>
      <c r="J2" s="289"/>
      <c r="K2" s="289"/>
      <c r="L2" s="289"/>
    </row>
    <row r="3" spans="1:13" ht="15">
      <c r="A3" s="289" t="s">
        <v>126</v>
      </c>
      <c r="B3" s="289" t="s">
        <v>127</v>
      </c>
      <c r="C3" s="289" t="s">
        <v>122</v>
      </c>
      <c r="D3" s="289" t="s">
        <v>123</v>
      </c>
      <c r="E3" s="289"/>
      <c r="F3" s="289" t="s">
        <v>124</v>
      </c>
      <c r="G3" s="289" t="s">
        <v>125</v>
      </c>
      <c r="H3" s="289"/>
      <c r="I3" s="289"/>
      <c r="J3" s="289"/>
      <c r="K3" s="289"/>
      <c r="L3" s="289"/>
    </row>
    <row r="4" spans="1:13" ht="15">
      <c r="A4" s="289" t="s">
        <v>128</v>
      </c>
      <c r="B4" s="289" t="s">
        <v>129</v>
      </c>
      <c r="C4" s="289" t="s">
        <v>122</v>
      </c>
      <c r="D4" s="289" t="s">
        <v>123</v>
      </c>
      <c r="E4" s="289"/>
      <c r="F4" s="289" t="s">
        <v>130</v>
      </c>
      <c r="G4" s="289" t="s">
        <v>125</v>
      </c>
      <c r="H4" s="289"/>
      <c r="I4" s="289"/>
      <c r="J4" s="289"/>
      <c r="K4" s="289"/>
      <c r="L4" s="289"/>
    </row>
    <row r="5" spans="1:13" ht="14.65" customHeight="1">
      <c r="A5" s="290" t="s">
        <v>131</v>
      </c>
      <c r="B5" s="290" t="s">
        <v>132</v>
      </c>
      <c r="C5" s="290"/>
      <c r="D5" s="290" t="s">
        <v>133</v>
      </c>
      <c r="E5" s="290"/>
      <c r="F5" s="290" t="s">
        <v>130</v>
      </c>
      <c r="G5" s="564" t="s">
        <v>134</v>
      </c>
      <c r="H5" s="290"/>
      <c r="I5" s="290"/>
      <c r="J5" s="290"/>
      <c r="K5" s="290"/>
      <c r="L5" s="290"/>
    </row>
    <row r="6" spans="1:13" ht="21" customHeight="1">
      <c r="A6" s="291" t="s">
        <v>135</v>
      </c>
      <c r="B6" s="291"/>
      <c r="C6" s="291"/>
      <c r="D6" s="291"/>
      <c r="E6" s="291"/>
      <c r="F6" s="291"/>
      <c r="G6" s="570"/>
      <c r="H6" s="291"/>
      <c r="I6" s="291"/>
      <c r="J6" s="291"/>
      <c r="K6" s="291"/>
      <c r="L6" s="291"/>
    </row>
    <row r="7" spans="1:13">
      <c r="A7" s="291" t="s">
        <v>136</v>
      </c>
      <c r="B7" s="291"/>
      <c r="C7" s="291"/>
      <c r="D7" s="291"/>
      <c r="E7" s="291"/>
      <c r="F7" s="291"/>
      <c r="G7" s="570"/>
      <c r="H7" s="291"/>
      <c r="I7" s="291"/>
      <c r="J7" s="291"/>
      <c r="K7" s="291"/>
      <c r="L7" s="291"/>
    </row>
    <row r="8" spans="1:13">
      <c r="A8" s="292" t="s">
        <v>137</v>
      </c>
      <c r="B8" s="292"/>
      <c r="C8" s="292"/>
      <c r="D8" s="292"/>
      <c r="E8" s="292"/>
      <c r="F8" s="292"/>
      <c r="G8" s="570"/>
      <c r="H8" s="292"/>
      <c r="I8" s="292"/>
      <c r="J8" s="292"/>
      <c r="K8" s="292"/>
      <c r="L8" s="292"/>
    </row>
    <row r="9" spans="1:13">
      <c r="A9" s="292" t="s">
        <v>138</v>
      </c>
      <c r="B9" s="292"/>
      <c r="C9" s="292"/>
      <c r="D9" s="292"/>
      <c r="E9" s="292"/>
      <c r="F9" s="292"/>
      <c r="G9" s="571"/>
      <c r="H9" s="292"/>
      <c r="I9" s="292"/>
      <c r="J9" s="292"/>
      <c r="K9" s="292"/>
      <c r="L9" s="292"/>
    </row>
    <row r="10" spans="1:13" ht="14.65" customHeight="1">
      <c r="A10" s="290" t="s">
        <v>139</v>
      </c>
      <c r="B10" s="290" t="s">
        <v>140</v>
      </c>
      <c r="C10" s="290"/>
      <c r="D10" s="290"/>
      <c r="E10" s="290"/>
      <c r="F10" s="290" t="s">
        <v>130</v>
      </c>
      <c r="G10" s="564" t="s">
        <v>134</v>
      </c>
      <c r="H10" s="290"/>
      <c r="I10" s="290"/>
      <c r="J10" s="290"/>
      <c r="K10" s="290"/>
      <c r="L10" s="290"/>
    </row>
    <row r="11" spans="1:13">
      <c r="A11" s="291" t="s">
        <v>141</v>
      </c>
      <c r="B11" s="291"/>
      <c r="C11" s="291"/>
      <c r="D11" s="291"/>
      <c r="E11" s="291"/>
      <c r="F11" s="291"/>
      <c r="G11" s="565"/>
      <c r="H11" s="291"/>
      <c r="I11" s="291"/>
      <c r="J11" s="291"/>
      <c r="K11" s="291"/>
      <c r="L11" s="291"/>
    </row>
    <row r="12" spans="1:13">
      <c r="A12" s="291" t="s">
        <v>142</v>
      </c>
      <c r="B12" s="291"/>
      <c r="C12" s="291"/>
      <c r="D12" s="291"/>
      <c r="E12" s="291"/>
      <c r="F12" s="291"/>
      <c r="G12" s="565"/>
      <c r="H12" s="291"/>
      <c r="I12" s="291"/>
      <c r="J12" s="291"/>
      <c r="K12" s="291"/>
      <c r="L12" s="291"/>
    </row>
    <row r="13" spans="1:13">
      <c r="A13" s="292" t="s">
        <v>137</v>
      </c>
      <c r="B13" s="292"/>
      <c r="C13" s="292"/>
      <c r="D13" s="292"/>
      <c r="E13" s="292"/>
      <c r="F13" s="292"/>
      <c r="G13" s="565"/>
      <c r="H13" s="292"/>
      <c r="I13" s="292"/>
      <c r="J13" s="292"/>
      <c r="K13" s="292"/>
      <c r="L13" s="292"/>
    </row>
    <row r="14" spans="1:13">
      <c r="A14" s="292" t="s">
        <v>138</v>
      </c>
      <c r="B14" s="292"/>
      <c r="C14" s="292"/>
      <c r="D14" s="292"/>
      <c r="E14" s="292"/>
      <c r="F14" s="292"/>
      <c r="G14" s="566"/>
      <c r="H14" s="292"/>
      <c r="I14" s="292"/>
      <c r="J14" s="292"/>
      <c r="K14" s="292"/>
      <c r="L14" s="292"/>
    </row>
    <row r="15" spans="1:13" ht="14.65" customHeight="1">
      <c r="A15" s="290" t="s">
        <v>143</v>
      </c>
      <c r="B15" s="290" t="s">
        <v>144</v>
      </c>
      <c r="C15" s="290"/>
      <c r="D15" s="290"/>
      <c r="E15" s="290"/>
      <c r="F15" s="290" t="s">
        <v>145</v>
      </c>
      <c r="G15" s="564" t="s">
        <v>134</v>
      </c>
      <c r="H15" s="290"/>
      <c r="I15" s="290"/>
      <c r="J15" s="290"/>
      <c r="K15" s="290"/>
      <c r="L15" s="290"/>
    </row>
    <row r="16" spans="1:13">
      <c r="A16" s="291" t="s">
        <v>146</v>
      </c>
      <c r="B16" s="291"/>
      <c r="C16" s="291"/>
      <c r="D16" s="291"/>
      <c r="E16" s="291"/>
      <c r="F16" s="291"/>
      <c r="G16" s="565"/>
      <c r="H16" s="291"/>
      <c r="I16" s="291"/>
      <c r="J16" s="291"/>
      <c r="K16" s="291"/>
      <c r="L16" s="291"/>
    </row>
    <row r="17" spans="1:12">
      <c r="A17" s="291" t="s">
        <v>147</v>
      </c>
      <c r="B17" s="291"/>
      <c r="C17" s="291"/>
      <c r="D17" s="291"/>
      <c r="E17" s="291"/>
      <c r="F17" s="291"/>
      <c r="G17" s="565"/>
      <c r="H17" s="291"/>
      <c r="I17" s="291"/>
      <c r="J17" s="291"/>
      <c r="K17" s="291"/>
      <c r="L17" s="291"/>
    </row>
    <row r="18" spans="1:12">
      <c r="A18" s="292" t="s">
        <v>137</v>
      </c>
      <c r="B18" s="292"/>
      <c r="C18" s="292"/>
      <c r="D18" s="292"/>
      <c r="E18" s="292"/>
      <c r="F18" s="292"/>
      <c r="G18" s="565"/>
      <c r="H18" s="292"/>
      <c r="I18" s="292"/>
      <c r="J18" s="292"/>
      <c r="K18" s="292"/>
      <c r="L18" s="292"/>
    </row>
    <row r="19" spans="1:12">
      <c r="A19" s="292" t="s">
        <v>138</v>
      </c>
      <c r="B19" s="292"/>
      <c r="C19" s="292"/>
      <c r="D19" s="292"/>
      <c r="E19" s="292"/>
      <c r="F19" s="292"/>
      <c r="G19" s="566"/>
      <c r="H19" s="292"/>
      <c r="I19" s="292"/>
      <c r="J19" s="292"/>
      <c r="K19" s="292"/>
      <c r="L19" s="292"/>
    </row>
    <row r="20" spans="1:12" ht="14.65" customHeight="1">
      <c r="A20" s="290" t="s">
        <v>148</v>
      </c>
      <c r="B20" s="290"/>
      <c r="C20" s="290" t="s">
        <v>149</v>
      </c>
      <c r="D20" s="290"/>
      <c r="E20" s="290"/>
      <c r="F20" s="290" t="s">
        <v>145</v>
      </c>
      <c r="G20" s="564" t="s">
        <v>134</v>
      </c>
      <c r="H20" s="290"/>
      <c r="I20" s="290"/>
      <c r="J20" s="290"/>
      <c r="K20" s="290"/>
      <c r="L20" s="290"/>
    </row>
    <row r="21" spans="1:12">
      <c r="A21" s="291" t="s">
        <v>150</v>
      </c>
      <c r="B21" s="291"/>
      <c r="C21" s="291"/>
      <c r="D21" s="291"/>
      <c r="E21" s="291"/>
      <c r="F21" s="291"/>
      <c r="G21" s="565"/>
      <c r="H21" s="291"/>
      <c r="I21" s="291"/>
      <c r="J21" s="291"/>
      <c r="K21" s="291"/>
      <c r="L21" s="291"/>
    </row>
    <row r="22" spans="1:12">
      <c r="A22" s="291" t="s">
        <v>151</v>
      </c>
      <c r="B22" s="291"/>
      <c r="C22" s="291"/>
      <c r="D22" s="291"/>
      <c r="E22" s="291"/>
      <c r="F22" s="291"/>
      <c r="G22" s="565"/>
      <c r="H22" s="291"/>
      <c r="I22" s="291"/>
      <c r="J22" s="291"/>
      <c r="K22" s="291"/>
      <c r="L22" s="291"/>
    </row>
    <row r="23" spans="1:12">
      <c r="A23" s="292" t="s">
        <v>137</v>
      </c>
      <c r="B23" s="292"/>
      <c r="C23" s="292"/>
      <c r="D23" s="292"/>
      <c r="E23" s="292"/>
      <c r="F23" s="292"/>
      <c r="G23" s="565"/>
      <c r="H23" s="292"/>
      <c r="I23" s="292"/>
      <c r="J23" s="292"/>
      <c r="K23" s="292"/>
      <c r="L23" s="292"/>
    </row>
    <row r="24" spans="1:12">
      <c r="A24" s="292" t="s">
        <v>138</v>
      </c>
      <c r="B24" s="292"/>
      <c r="C24" s="292"/>
      <c r="D24" s="292"/>
      <c r="E24" s="292"/>
      <c r="F24" s="292"/>
      <c r="G24" s="566"/>
      <c r="H24" s="292"/>
      <c r="I24" s="292"/>
      <c r="J24" s="292"/>
      <c r="K24" s="292"/>
      <c r="L24" s="292"/>
    </row>
    <row r="25" spans="1:12" ht="14.65" customHeight="1">
      <c r="A25" s="290" t="s">
        <v>152</v>
      </c>
      <c r="B25" s="290"/>
      <c r="C25" s="290"/>
      <c r="D25" s="290"/>
      <c r="E25" s="290"/>
      <c r="F25" s="290" t="s">
        <v>130</v>
      </c>
      <c r="G25" s="564" t="s">
        <v>134</v>
      </c>
      <c r="H25" s="290"/>
      <c r="I25" s="290"/>
      <c r="J25" s="290"/>
      <c r="K25" s="290"/>
      <c r="L25" s="290"/>
    </row>
    <row r="26" spans="1:12">
      <c r="A26" s="291" t="s">
        <v>151</v>
      </c>
      <c r="B26" s="291"/>
      <c r="C26" s="291"/>
      <c r="D26" s="291"/>
      <c r="E26" s="291"/>
      <c r="F26" s="291"/>
      <c r="G26" s="565"/>
      <c r="H26" s="291"/>
      <c r="I26" s="291"/>
      <c r="J26" s="291"/>
      <c r="K26" s="291"/>
      <c r="L26" s="291"/>
    </row>
    <row r="27" spans="1:12">
      <c r="A27" s="291" t="s">
        <v>153</v>
      </c>
      <c r="B27" s="291"/>
      <c r="C27" s="291"/>
      <c r="D27" s="291"/>
      <c r="E27" s="291"/>
      <c r="F27" s="291"/>
      <c r="G27" s="565"/>
      <c r="H27" s="291"/>
      <c r="I27" s="291"/>
      <c r="J27" s="291"/>
      <c r="K27" s="291"/>
      <c r="L27" s="291"/>
    </row>
    <row r="28" spans="1:12">
      <c r="A28" s="292" t="s">
        <v>137</v>
      </c>
      <c r="B28" s="292"/>
      <c r="C28" s="292"/>
      <c r="D28" s="292"/>
      <c r="E28" s="292"/>
      <c r="F28" s="292"/>
      <c r="G28" s="565"/>
      <c r="H28" s="292"/>
      <c r="I28" s="292"/>
      <c r="J28" s="292"/>
      <c r="K28" s="292"/>
      <c r="L28" s="292"/>
    </row>
    <row r="29" spans="1:12">
      <c r="A29" s="292" t="s">
        <v>138</v>
      </c>
      <c r="B29" s="292"/>
      <c r="C29" s="292"/>
      <c r="D29" s="292"/>
      <c r="E29" s="292"/>
      <c r="F29" s="292"/>
      <c r="G29" s="566"/>
      <c r="H29" s="292"/>
      <c r="I29" s="292"/>
      <c r="J29" s="292"/>
      <c r="K29" s="292"/>
      <c r="L29" s="292"/>
    </row>
    <row r="30" spans="1:12">
      <c r="A30" s="290" t="s">
        <v>154</v>
      </c>
      <c r="B30" s="290"/>
      <c r="C30" s="290"/>
      <c r="D30" s="290"/>
      <c r="E30" s="290"/>
      <c r="F30" s="290" t="s">
        <v>130</v>
      </c>
      <c r="G30" s="572" t="s">
        <v>155</v>
      </c>
      <c r="H30" s="290"/>
      <c r="I30" s="290"/>
      <c r="J30" s="290"/>
      <c r="K30" s="290"/>
      <c r="L30" s="290"/>
    </row>
    <row r="31" spans="1:12">
      <c r="A31" s="291" t="s">
        <v>156</v>
      </c>
      <c r="B31" s="291"/>
      <c r="C31" s="291"/>
      <c r="D31" s="291"/>
      <c r="E31" s="291"/>
      <c r="F31" s="291"/>
      <c r="G31" s="565"/>
      <c r="H31" s="291"/>
      <c r="I31" s="291"/>
      <c r="J31" s="291"/>
      <c r="K31" s="291"/>
      <c r="L31" s="291"/>
    </row>
    <row r="32" spans="1:12">
      <c r="A32" s="291" t="s">
        <v>157</v>
      </c>
      <c r="B32" s="291"/>
      <c r="C32" s="291"/>
      <c r="D32" s="291"/>
      <c r="E32" s="291"/>
      <c r="F32" s="291"/>
      <c r="G32" s="565"/>
      <c r="H32" s="291"/>
      <c r="I32" s="291"/>
      <c r="J32" s="291"/>
      <c r="K32" s="291"/>
      <c r="L32" s="291"/>
    </row>
    <row r="33" spans="1:12">
      <c r="A33" s="292" t="s">
        <v>137</v>
      </c>
      <c r="B33" s="292"/>
      <c r="C33" s="292"/>
      <c r="D33" s="292"/>
      <c r="E33" s="292"/>
      <c r="F33" s="292"/>
      <c r="G33" s="565"/>
      <c r="H33" s="292"/>
      <c r="I33" s="292"/>
      <c r="J33" s="292"/>
      <c r="K33" s="292"/>
      <c r="L33" s="292"/>
    </row>
    <row r="34" spans="1:12">
      <c r="A34" s="292" t="s">
        <v>138</v>
      </c>
      <c r="B34" s="292"/>
      <c r="C34" s="292"/>
      <c r="D34" s="292"/>
      <c r="E34" s="292"/>
      <c r="F34" s="292"/>
      <c r="G34" s="566"/>
      <c r="H34" s="292"/>
      <c r="I34" s="292"/>
      <c r="J34" s="292"/>
      <c r="K34" s="292"/>
      <c r="L34" s="292"/>
    </row>
    <row r="35" spans="1:12" ht="16.149999999999999" customHeight="1">
      <c r="A35" s="567" t="s">
        <v>158</v>
      </c>
      <c r="B35" s="568"/>
      <c r="C35" s="568"/>
      <c r="D35" s="568"/>
      <c r="E35" s="568"/>
      <c r="F35" s="568"/>
      <c r="G35" s="568"/>
      <c r="H35" s="568"/>
      <c r="I35" s="568"/>
      <c r="J35" s="568"/>
      <c r="K35" s="568"/>
      <c r="L35" s="569"/>
    </row>
    <row r="36" spans="1:12">
      <c r="A36" s="293" t="s">
        <v>159</v>
      </c>
      <c r="B36" s="291"/>
      <c r="C36" s="291"/>
      <c r="D36" s="291"/>
      <c r="E36" s="291"/>
      <c r="F36" s="291"/>
      <c r="G36" s="291"/>
      <c r="H36" s="291"/>
      <c r="I36" s="291"/>
      <c r="J36" s="291"/>
      <c r="K36" s="291"/>
      <c r="L36" s="291"/>
    </row>
    <row r="37" spans="1:12">
      <c r="A37" s="293" t="s">
        <v>159</v>
      </c>
      <c r="B37" s="291"/>
      <c r="C37" s="291"/>
      <c r="D37" s="291"/>
      <c r="E37" s="291"/>
      <c r="F37" s="291"/>
      <c r="G37" s="291"/>
      <c r="H37" s="291"/>
      <c r="I37" s="291"/>
      <c r="J37" s="291"/>
      <c r="K37" s="291"/>
      <c r="L37" s="291"/>
    </row>
    <row r="38" spans="1:12">
      <c r="A38" s="293" t="s">
        <v>160</v>
      </c>
      <c r="B38" s="291"/>
      <c r="C38" s="291"/>
      <c r="D38" s="291"/>
      <c r="E38" s="291"/>
      <c r="F38" s="291"/>
      <c r="G38" s="291"/>
      <c r="H38" s="291"/>
      <c r="I38" s="291"/>
      <c r="J38" s="291"/>
      <c r="K38" s="291"/>
      <c r="L38" s="291"/>
    </row>
    <row r="39" spans="1:12">
      <c r="A39" s="293" t="s">
        <v>161</v>
      </c>
      <c r="B39" s="291"/>
      <c r="C39" s="291"/>
      <c r="D39" s="291"/>
      <c r="E39" s="291"/>
      <c r="F39" s="291"/>
      <c r="G39" s="291"/>
      <c r="H39" s="291"/>
      <c r="I39" s="291"/>
      <c r="J39" s="291"/>
      <c r="K39" s="291"/>
      <c r="L39" s="291"/>
    </row>
    <row r="40" spans="1:12">
      <c r="A40" s="293" t="s">
        <v>162</v>
      </c>
      <c r="B40" s="291"/>
      <c r="C40" s="291"/>
      <c r="D40" s="291"/>
      <c r="E40" s="291"/>
      <c r="F40" s="291"/>
      <c r="G40" s="291"/>
      <c r="H40" s="291"/>
      <c r="I40" s="291"/>
      <c r="J40" s="291"/>
      <c r="K40" s="291"/>
      <c r="L40" s="291"/>
    </row>
    <row r="41" spans="1:12">
      <c r="A41" s="293"/>
      <c r="B41" s="291"/>
      <c r="C41" s="291"/>
      <c r="D41" s="291"/>
      <c r="E41" s="291"/>
      <c r="F41" s="291"/>
      <c r="G41" s="291"/>
      <c r="H41" s="291"/>
      <c r="I41" s="291"/>
      <c r="J41" s="291"/>
      <c r="K41" s="291"/>
      <c r="L41" s="291"/>
    </row>
    <row r="42" spans="1:12">
      <c r="A42" s="291"/>
      <c r="B42" s="291"/>
      <c r="C42" s="291"/>
      <c r="D42" s="291"/>
      <c r="E42" s="291"/>
      <c r="F42" s="291"/>
      <c r="G42" s="291"/>
      <c r="H42" s="291"/>
      <c r="I42" s="291"/>
      <c r="J42" s="291"/>
      <c r="K42" s="291"/>
      <c r="L42" s="291"/>
    </row>
    <row r="43" spans="1:12">
      <c r="A43" s="291"/>
      <c r="B43" s="291"/>
      <c r="C43" s="291"/>
      <c r="D43" s="291"/>
      <c r="E43" s="291"/>
      <c r="F43" s="291"/>
      <c r="G43" s="291"/>
      <c r="H43" s="291"/>
      <c r="I43" s="291"/>
      <c r="J43" s="291"/>
      <c r="K43" s="291"/>
      <c r="L43" s="291"/>
    </row>
    <row r="44" spans="1:12">
      <c r="A44" s="291"/>
      <c r="B44" s="291"/>
      <c r="C44" s="291"/>
      <c r="D44" s="291"/>
      <c r="E44" s="291"/>
      <c r="F44" s="291"/>
      <c r="G44" s="291"/>
      <c r="H44" s="291"/>
      <c r="I44" s="291"/>
      <c r="J44" s="291"/>
      <c r="K44" s="291"/>
      <c r="L44" s="291"/>
    </row>
  </sheetData>
  <mergeCells count="7">
    <mergeCell ref="G25:G29"/>
    <mergeCell ref="A35:L35"/>
    <mergeCell ref="G5:G9"/>
    <mergeCell ref="G10:G14"/>
    <mergeCell ref="G15:G19"/>
    <mergeCell ref="G20:G24"/>
    <mergeCell ref="G30:G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2"/>
  <sheetViews>
    <sheetView topLeftCell="D1" zoomScale="59" workbookViewId="0">
      <selection activeCell="J8" sqref="J8"/>
    </sheetView>
  </sheetViews>
  <sheetFormatPr defaultColWidth="9.28515625" defaultRowHeight="14.45"/>
  <cols>
    <col min="1" max="1" width="9.28515625" style="72"/>
    <col min="2" max="2" width="15.28515625" style="72" bestFit="1" customWidth="1"/>
    <col min="3" max="3" width="18.7109375" style="72" customWidth="1"/>
    <col min="4" max="54" width="10.28515625" style="72" customWidth="1"/>
    <col min="55" max="16384" width="9.28515625" style="72"/>
  </cols>
  <sheetData>
    <row r="1" spans="1:54" s="71" customFormat="1" ht="33.6" customHeight="1">
      <c r="A1" s="69"/>
      <c r="B1" s="70"/>
      <c r="C1" s="70"/>
      <c r="D1" s="576" t="s">
        <v>163</v>
      </c>
      <c r="E1" s="577"/>
      <c r="F1" s="577"/>
      <c r="G1" s="577"/>
      <c r="H1" s="577"/>
      <c r="I1" s="577"/>
      <c r="J1" s="577"/>
      <c r="K1" s="577"/>
      <c r="L1" s="577"/>
      <c r="M1" s="577"/>
      <c r="N1" s="577"/>
      <c r="O1" s="577"/>
      <c r="P1" s="577"/>
      <c r="Q1" s="577"/>
      <c r="R1" s="577"/>
      <c r="S1" s="577"/>
      <c r="T1" s="578"/>
      <c r="U1" s="576" t="s">
        <v>164</v>
      </c>
      <c r="V1" s="577"/>
      <c r="W1" s="577"/>
      <c r="X1" s="577"/>
      <c r="Y1" s="577"/>
      <c r="Z1" s="577"/>
      <c r="AA1" s="577"/>
      <c r="AB1" s="577"/>
      <c r="AC1" s="577"/>
      <c r="AD1" s="577"/>
      <c r="AE1" s="577"/>
      <c r="AF1" s="577"/>
      <c r="AG1" s="577"/>
      <c r="AH1" s="577"/>
      <c r="AI1" s="577"/>
      <c r="AJ1" s="577"/>
      <c r="AK1" s="578"/>
      <c r="AL1" s="576" t="s">
        <v>165</v>
      </c>
      <c r="AM1" s="577"/>
      <c r="AN1" s="577"/>
      <c r="AO1" s="577"/>
      <c r="AP1" s="577"/>
      <c r="AQ1" s="577"/>
      <c r="AR1" s="577"/>
      <c r="AS1" s="577"/>
      <c r="AT1" s="577"/>
      <c r="AU1" s="577"/>
      <c r="AV1" s="577"/>
      <c r="AW1" s="577"/>
      <c r="AX1" s="577"/>
      <c r="AY1" s="577"/>
      <c r="AZ1" s="577"/>
      <c r="BA1" s="577"/>
      <c r="BB1" s="578"/>
    </row>
    <row r="2" spans="1:54" s="71" customFormat="1" ht="82.15" customHeight="1">
      <c r="A2" s="579" t="s">
        <v>166</v>
      </c>
      <c r="B2" s="580"/>
      <c r="C2" s="581"/>
      <c r="D2" s="582" t="s">
        <v>167</v>
      </c>
      <c r="E2" s="580"/>
      <c r="F2" s="580"/>
      <c r="G2" s="581"/>
      <c r="H2" s="582" t="s">
        <v>168</v>
      </c>
      <c r="I2" s="580"/>
      <c r="J2" s="580"/>
      <c r="K2" s="581"/>
      <c r="L2" s="582" t="s">
        <v>169</v>
      </c>
      <c r="M2" s="580"/>
      <c r="N2" s="580"/>
      <c r="O2" s="581"/>
      <c r="P2" s="573" t="s">
        <v>170</v>
      </c>
      <c r="Q2" s="574"/>
      <c r="R2" s="574"/>
      <c r="S2" s="574"/>
      <c r="T2" s="575"/>
      <c r="U2" s="582" t="s">
        <v>167</v>
      </c>
      <c r="V2" s="580"/>
      <c r="W2" s="580"/>
      <c r="X2" s="581"/>
      <c r="Y2" s="582" t="s">
        <v>168</v>
      </c>
      <c r="Z2" s="580"/>
      <c r="AA2" s="580"/>
      <c r="AB2" s="581"/>
      <c r="AC2" s="582" t="s">
        <v>169</v>
      </c>
      <c r="AD2" s="580"/>
      <c r="AE2" s="580"/>
      <c r="AF2" s="581"/>
      <c r="AG2" s="573" t="s">
        <v>171</v>
      </c>
      <c r="AH2" s="574"/>
      <c r="AI2" s="574"/>
      <c r="AJ2" s="574"/>
      <c r="AK2" s="575"/>
      <c r="AL2" s="582" t="s">
        <v>167</v>
      </c>
      <c r="AM2" s="580"/>
      <c r="AN2" s="580"/>
      <c r="AO2" s="581"/>
      <c r="AP2" s="582" t="s">
        <v>168</v>
      </c>
      <c r="AQ2" s="580"/>
      <c r="AR2" s="580"/>
      <c r="AS2" s="581"/>
      <c r="AT2" s="582" t="s">
        <v>169</v>
      </c>
      <c r="AU2" s="580"/>
      <c r="AV2" s="580"/>
      <c r="AW2" s="581"/>
      <c r="AX2" s="573" t="s">
        <v>172</v>
      </c>
      <c r="AY2" s="574"/>
      <c r="AZ2" s="574"/>
      <c r="BA2" s="574"/>
      <c r="BB2" s="575"/>
    </row>
    <row r="3" spans="1:54" s="71" customFormat="1" ht="89.1" customHeight="1">
      <c r="A3" s="314" t="s">
        <v>173</v>
      </c>
      <c r="B3" s="315" t="s">
        <v>174</v>
      </c>
      <c r="C3" s="294" t="s">
        <v>175</v>
      </c>
      <c r="D3" s="295" t="s">
        <v>176</v>
      </c>
      <c r="E3" s="295" t="s">
        <v>177</v>
      </c>
      <c r="F3" s="295" t="s">
        <v>178</v>
      </c>
      <c r="G3" s="295" t="s">
        <v>179</v>
      </c>
      <c r="H3" s="295" t="s">
        <v>176</v>
      </c>
      <c r="I3" s="295" t="s">
        <v>177</v>
      </c>
      <c r="J3" s="295" t="s">
        <v>178</v>
      </c>
      <c r="K3" s="295" t="s">
        <v>179</v>
      </c>
      <c r="L3" s="295" t="s">
        <v>176</v>
      </c>
      <c r="M3" s="295" t="s">
        <v>177</v>
      </c>
      <c r="N3" s="295" t="s">
        <v>178</v>
      </c>
      <c r="O3" s="295" t="s">
        <v>179</v>
      </c>
      <c r="P3" s="295" t="s">
        <v>176</v>
      </c>
      <c r="Q3" s="295" t="s">
        <v>177</v>
      </c>
      <c r="R3" s="295" t="s">
        <v>178</v>
      </c>
      <c r="S3" s="295" t="s">
        <v>179</v>
      </c>
      <c r="T3" s="296" t="s">
        <v>180</v>
      </c>
      <c r="U3" s="295" t="s">
        <v>176</v>
      </c>
      <c r="V3" s="295" t="s">
        <v>177</v>
      </c>
      <c r="W3" s="295" t="s">
        <v>178</v>
      </c>
      <c r="X3" s="295" t="s">
        <v>179</v>
      </c>
      <c r="Y3" s="295" t="s">
        <v>176</v>
      </c>
      <c r="Z3" s="295" t="s">
        <v>177</v>
      </c>
      <c r="AA3" s="295" t="s">
        <v>178</v>
      </c>
      <c r="AB3" s="295" t="s">
        <v>179</v>
      </c>
      <c r="AC3" s="295" t="s">
        <v>176</v>
      </c>
      <c r="AD3" s="295" t="s">
        <v>177</v>
      </c>
      <c r="AE3" s="295" t="s">
        <v>178</v>
      </c>
      <c r="AF3" s="295" t="s">
        <v>179</v>
      </c>
      <c r="AG3" s="295" t="s">
        <v>176</v>
      </c>
      <c r="AH3" s="295" t="s">
        <v>177</v>
      </c>
      <c r="AI3" s="295" t="s">
        <v>178</v>
      </c>
      <c r="AJ3" s="295" t="s">
        <v>179</v>
      </c>
      <c r="AK3" s="296" t="s">
        <v>180</v>
      </c>
      <c r="AL3" s="295" t="s">
        <v>176</v>
      </c>
      <c r="AM3" s="295" t="s">
        <v>177</v>
      </c>
      <c r="AN3" s="295" t="s">
        <v>178</v>
      </c>
      <c r="AO3" s="295" t="s">
        <v>179</v>
      </c>
      <c r="AP3" s="295" t="s">
        <v>176</v>
      </c>
      <c r="AQ3" s="295" t="s">
        <v>177</v>
      </c>
      <c r="AR3" s="295" t="s">
        <v>178</v>
      </c>
      <c r="AS3" s="295" t="s">
        <v>179</v>
      </c>
      <c r="AT3" s="295" t="s">
        <v>176</v>
      </c>
      <c r="AU3" s="295" t="s">
        <v>177</v>
      </c>
      <c r="AV3" s="295" t="s">
        <v>178</v>
      </c>
      <c r="AW3" s="295" t="s">
        <v>179</v>
      </c>
      <c r="AX3" s="295" t="s">
        <v>176</v>
      </c>
      <c r="AY3" s="295" t="s">
        <v>177</v>
      </c>
      <c r="AZ3" s="295" t="s">
        <v>178</v>
      </c>
      <c r="BA3" s="295" t="s">
        <v>179</v>
      </c>
      <c r="BB3" s="296" t="s">
        <v>180</v>
      </c>
    </row>
    <row r="4" spans="1:54" ht="45" customHeight="1">
      <c r="A4" s="297" t="s">
        <v>181</v>
      </c>
      <c r="B4" s="298">
        <v>50000</v>
      </c>
      <c r="C4" s="299" t="s">
        <v>182</v>
      </c>
      <c r="D4" s="300" t="s">
        <v>183</v>
      </c>
      <c r="E4" s="300" t="s">
        <v>184</v>
      </c>
      <c r="F4" s="301">
        <v>1</v>
      </c>
      <c r="G4" s="301">
        <v>0.5</v>
      </c>
      <c r="H4" s="302"/>
      <c r="I4" s="302"/>
      <c r="J4" s="303"/>
      <c r="K4" s="303"/>
      <c r="L4" s="302"/>
      <c r="M4" s="302"/>
      <c r="N4" s="303"/>
      <c r="O4" s="303"/>
      <c r="P4" s="304"/>
      <c r="Q4" s="304"/>
      <c r="R4" s="305"/>
      <c r="S4" s="305"/>
      <c r="T4" s="304"/>
      <c r="U4" s="302"/>
      <c r="V4" s="302"/>
      <c r="W4" s="303"/>
      <c r="X4" s="303"/>
      <c r="Y4" s="302"/>
      <c r="Z4" s="302"/>
      <c r="AA4" s="303"/>
      <c r="AB4" s="303"/>
      <c r="AC4" s="302"/>
      <c r="AD4" s="302"/>
      <c r="AE4" s="303"/>
      <c r="AF4" s="303"/>
      <c r="AG4" s="304"/>
      <c r="AH4" s="304"/>
      <c r="AI4" s="305"/>
      <c r="AJ4" s="305"/>
      <c r="AK4" s="304"/>
      <c r="AL4" s="302"/>
      <c r="AM4" s="302"/>
      <c r="AN4" s="303"/>
      <c r="AO4" s="303"/>
      <c r="AP4" s="302"/>
      <c r="AQ4" s="302"/>
      <c r="AR4" s="303"/>
      <c r="AS4" s="303"/>
      <c r="AT4" s="302"/>
      <c r="AU4" s="302"/>
      <c r="AV4" s="303"/>
      <c r="AW4" s="303"/>
      <c r="AX4" s="304"/>
      <c r="AY4" s="304"/>
      <c r="AZ4" s="305"/>
      <c r="BA4" s="305"/>
      <c r="BB4" s="304"/>
    </row>
    <row r="5" spans="1:54">
      <c r="A5" s="297" t="s">
        <v>181</v>
      </c>
      <c r="B5" s="297"/>
      <c r="C5" s="297"/>
      <c r="D5" s="302"/>
      <c r="E5" s="302"/>
      <c r="F5" s="303"/>
      <c r="G5" s="303"/>
      <c r="H5" s="302"/>
      <c r="I5" s="302"/>
      <c r="J5" s="303"/>
      <c r="K5" s="303"/>
      <c r="L5" s="302"/>
      <c r="M5" s="302"/>
      <c r="N5" s="303"/>
      <c r="O5" s="303"/>
      <c r="P5" s="304"/>
      <c r="Q5" s="304"/>
      <c r="R5" s="305"/>
      <c r="S5" s="305"/>
      <c r="T5" s="304"/>
      <c r="U5" s="302"/>
      <c r="V5" s="302"/>
      <c r="W5" s="303"/>
      <c r="X5" s="303"/>
      <c r="Y5" s="302"/>
      <c r="Z5" s="302"/>
      <c r="AA5" s="303"/>
      <c r="AB5" s="303"/>
      <c r="AC5" s="302"/>
      <c r="AD5" s="302"/>
      <c r="AE5" s="303"/>
      <c r="AF5" s="303"/>
      <c r="AG5" s="304"/>
      <c r="AH5" s="304"/>
      <c r="AI5" s="305"/>
      <c r="AJ5" s="305"/>
      <c r="AK5" s="304"/>
      <c r="AL5" s="302"/>
      <c r="AM5" s="302"/>
      <c r="AN5" s="303"/>
      <c r="AO5" s="303"/>
      <c r="AP5" s="302"/>
      <c r="AQ5" s="302"/>
      <c r="AR5" s="303"/>
      <c r="AS5" s="303"/>
      <c r="AT5" s="302"/>
      <c r="AU5" s="302"/>
      <c r="AV5" s="303"/>
      <c r="AW5" s="303"/>
      <c r="AX5" s="304"/>
      <c r="AY5" s="304"/>
      <c r="AZ5" s="305"/>
      <c r="BA5" s="305"/>
      <c r="BB5" s="304"/>
    </row>
    <row r="6" spans="1:54">
      <c r="A6" s="297" t="s">
        <v>181</v>
      </c>
      <c r="B6" s="297"/>
      <c r="C6" s="297"/>
      <c r="D6" s="302"/>
      <c r="E6" s="302"/>
      <c r="F6" s="303"/>
      <c r="G6" s="303"/>
      <c r="H6" s="302"/>
      <c r="I6" s="302"/>
      <c r="J6" s="303"/>
      <c r="K6" s="303"/>
      <c r="L6" s="302"/>
      <c r="M6" s="302"/>
      <c r="N6" s="303"/>
      <c r="O6" s="303"/>
      <c r="P6" s="304"/>
      <c r="Q6" s="304"/>
      <c r="R6" s="305"/>
      <c r="S6" s="305"/>
      <c r="T6" s="304"/>
      <c r="U6" s="302"/>
      <c r="V6" s="302"/>
      <c r="W6" s="303"/>
      <c r="X6" s="303"/>
      <c r="Y6" s="302"/>
      <c r="Z6" s="302"/>
      <c r="AA6" s="303"/>
      <c r="AB6" s="303"/>
      <c r="AC6" s="302"/>
      <c r="AD6" s="302"/>
      <c r="AE6" s="303"/>
      <c r="AF6" s="303"/>
      <c r="AG6" s="304"/>
      <c r="AH6" s="304"/>
      <c r="AI6" s="305"/>
      <c r="AJ6" s="305"/>
      <c r="AK6" s="304"/>
      <c r="AL6" s="302"/>
      <c r="AM6" s="302"/>
      <c r="AN6" s="303"/>
      <c r="AO6" s="303"/>
      <c r="AP6" s="302"/>
      <c r="AQ6" s="302"/>
      <c r="AR6" s="303"/>
      <c r="AS6" s="303"/>
      <c r="AT6" s="302"/>
      <c r="AU6" s="302"/>
      <c r="AV6" s="303"/>
      <c r="AW6" s="303"/>
      <c r="AX6" s="304"/>
      <c r="AY6" s="304"/>
      <c r="AZ6" s="305"/>
      <c r="BA6" s="305"/>
      <c r="BB6" s="304"/>
    </row>
    <row r="7" spans="1:54">
      <c r="A7" s="297" t="s">
        <v>181</v>
      </c>
      <c r="B7" s="297"/>
      <c r="C7" s="297"/>
      <c r="D7" s="302"/>
      <c r="E7" s="302"/>
      <c r="F7" s="303"/>
      <c r="G7" s="303"/>
      <c r="H7" s="302"/>
      <c r="I7" s="302"/>
      <c r="J7" s="303"/>
      <c r="K7" s="303"/>
      <c r="L7" s="302"/>
      <c r="M7" s="302"/>
      <c r="N7" s="303"/>
      <c r="O7" s="303"/>
      <c r="P7" s="304"/>
      <c r="Q7" s="304"/>
      <c r="R7" s="305"/>
      <c r="S7" s="305"/>
      <c r="T7" s="304"/>
      <c r="U7" s="302"/>
      <c r="V7" s="302"/>
      <c r="W7" s="303"/>
      <c r="X7" s="303"/>
      <c r="Y7" s="302"/>
      <c r="Z7" s="302"/>
      <c r="AA7" s="303"/>
      <c r="AB7" s="303"/>
      <c r="AC7" s="302"/>
      <c r="AD7" s="302"/>
      <c r="AE7" s="303"/>
      <c r="AF7" s="303"/>
      <c r="AG7" s="304"/>
      <c r="AH7" s="304"/>
      <c r="AI7" s="305"/>
      <c r="AJ7" s="305"/>
      <c r="AK7" s="304"/>
      <c r="AL7" s="302"/>
      <c r="AM7" s="302"/>
      <c r="AN7" s="303"/>
      <c r="AO7" s="303"/>
      <c r="AP7" s="302"/>
      <c r="AQ7" s="302"/>
      <c r="AR7" s="303"/>
      <c r="AS7" s="303"/>
      <c r="AT7" s="302"/>
      <c r="AU7" s="302"/>
      <c r="AV7" s="303"/>
      <c r="AW7" s="303"/>
      <c r="AX7" s="304"/>
      <c r="AY7" s="304"/>
      <c r="AZ7" s="305"/>
      <c r="BA7" s="305"/>
      <c r="BB7" s="304"/>
    </row>
    <row r="8" spans="1:54">
      <c r="A8" s="297" t="s">
        <v>181</v>
      </c>
      <c r="B8" s="297"/>
      <c r="C8" s="297"/>
      <c r="D8" s="302"/>
      <c r="E8" s="302"/>
      <c r="F8" s="303"/>
      <c r="G8" s="303"/>
      <c r="H8" s="302"/>
      <c r="I8" s="302"/>
      <c r="J8" s="303"/>
      <c r="K8" s="303"/>
      <c r="L8" s="302"/>
      <c r="M8" s="302"/>
      <c r="N8" s="303"/>
      <c r="O8" s="303"/>
      <c r="P8" s="304"/>
      <c r="Q8" s="304"/>
      <c r="R8" s="305"/>
      <c r="S8" s="305"/>
      <c r="T8" s="304"/>
      <c r="U8" s="302"/>
      <c r="V8" s="302"/>
      <c r="W8" s="303"/>
      <c r="X8" s="303"/>
      <c r="Y8" s="302"/>
      <c r="Z8" s="302"/>
      <c r="AA8" s="303"/>
      <c r="AB8" s="303"/>
      <c r="AC8" s="302"/>
      <c r="AD8" s="302"/>
      <c r="AE8" s="303"/>
      <c r="AF8" s="303"/>
      <c r="AG8" s="304"/>
      <c r="AH8" s="304"/>
      <c r="AI8" s="305"/>
      <c r="AJ8" s="305"/>
      <c r="AK8" s="304"/>
      <c r="AL8" s="302"/>
      <c r="AM8" s="302"/>
      <c r="AN8" s="303"/>
      <c r="AO8" s="303"/>
      <c r="AP8" s="302"/>
      <c r="AQ8" s="302"/>
      <c r="AR8" s="303"/>
      <c r="AS8" s="303"/>
      <c r="AT8" s="302"/>
      <c r="AU8" s="302"/>
      <c r="AV8" s="303"/>
      <c r="AW8" s="303"/>
      <c r="AX8" s="304"/>
      <c r="AY8" s="304"/>
      <c r="AZ8" s="305"/>
      <c r="BA8" s="305"/>
      <c r="BB8" s="304"/>
    </row>
    <row r="9" spans="1:54">
      <c r="A9" s="297" t="s">
        <v>181</v>
      </c>
      <c r="B9" s="297"/>
      <c r="C9" s="297"/>
      <c r="D9" s="302"/>
      <c r="E9" s="302"/>
      <c r="F9" s="303"/>
      <c r="G9" s="303"/>
      <c r="H9" s="302"/>
      <c r="I9" s="302"/>
      <c r="J9" s="303"/>
      <c r="K9" s="303"/>
      <c r="L9" s="302"/>
      <c r="M9" s="302"/>
      <c r="N9" s="303"/>
      <c r="O9" s="303"/>
      <c r="P9" s="304"/>
      <c r="Q9" s="304"/>
      <c r="R9" s="305"/>
      <c r="S9" s="305"/>
      <c r="T9" s="304"/>
      <c r="U9" s="302"/>
      <c r="V9" s="302"/>
      <c r="W9" s="303"/>
      <c r="X9" s="303"/>
      <c r="Y9" s="302"/>
      <c r="Z9" s="302"/>
      <c r="AA9" s="303"/>
      <c r="AB9" s="303"/>
      <c r="AC9" s="302"/>
      <c r="AD9" s="302"/>
      <c r="AE9" s="303"/>
      <c r="AF9" s="303"/>
      <c r="AG9" s="304"/>
      <c r="AH9" s="304"/>
      <c r="AI9" s="305"/>
      <c r="AJ9" s="305"/>
      <c r="AK9" s="304"/>
      <c r="AL9" s="302"/>
      <c r="AM9" s="302"/>
      <c r="AN9" s="303"/>
      <c r="AO9" s="303"/>
      <c r="AP9" s="302"/>
      <c r="AQ9" s="302"/>
      <c r="AR9" s="303"/>
      <c r="AS9" s="303"/>
      <c r="AT9" s="302"/>
      <c r="AU9" s="302"/>
      <c r="AV9" s="303"/>
      <c r="AW9" s="303"/>
      <c r="AX9" s="304"/>
      <c r="AY9" s="304"/>
      <c r="AZ9" s="305"/>
      <c r="BA9" s="305"/>
      <c r="BB9" s="304"/>
    </row>
    <row r="10" spans="1:54">
      <c r="A10" s="297" t="s">
        <v>181</v>
      </c>
      <c r="B10" s="297"/>
      <c r="C10" s="297"/>
      <c r="D10" s="302"/>
      <c r="E10" s="302"/>
      <c r="F10" s="303"/>
      <c r="G10" s="303"/>
      <c r="H10" s="302"/>
      <c r="I10" s="302"/>
      <c r="J10" s="303"/>
      <c r="K10" s="303"/>
      <c r="L10" s="302"/>
      <c r="M10" s="302"/>
      <c r="N10" s="303"/>
      <c r="O10" s="303"/>
      <c r="P10" s="304"/>
      <c r="Q10" s="304"/>
      <c r="R10" s="305"/>
      <c r="S10" s="305"/>
      <c r="T10" s="304"/>
      <c r="U10" s="302"/>
      <c r="V10" s="302"/>
      <c r="W10" s="303"/>
      <c r="X10" s="303"/>
      <c r="Y10" s="302"/>
      <c r="Z10" s="302"/>
      <c r="AA10" s="303"/>
      <c r="AB10" s="303"/>
      <c r="AC10" s="302"/>
      <c r="AD10" s="302"/>
      <c r="AE10" s="303"/>
      <c r="AF10" s="303"/>
      <c r="AG10" s="304"/>
      <c r="AH10" s="304"/>
      <c r="AI10" s="305"/>
      <c r="AJ10" s="305"/>
      <c r="AK10" s="304"/>
      <c r="AL10" s="302"/>
      <c r="AM10" s="302"/>
      <c r="AN10" s="303"/>
      <c r="AO10" s="303"/>
      <c r="AP10" s="302"/>
      <c r="AQ10" s="302"/>
      <c r="AR10" s="303"/>
      <c r="AS10" s="303"/>
      <c r="AT10" s="302"/>
      <c r="AU10" s="302"/>
      <c r="AV10" s="303"/>
      <c r="AW10" s="303"/>
      <c r="AX10" s="304"/>
      <c r="AY10" s="304"/>
      <c r="AZ10" s="305"/>
      <c r="BA10" s="305"/>
      <c r="BB10" s="304"/>
    </row>
    <row r="11" spans="1:54">
      <c r="A11" s="297" t="s">
        <v>181</v>
      </c>
      <c r="B11" s="297"/>
      <c r="C11" s="297"/>
      <c r="D11" s="302"/>
      <c r="E11" s="302"/>
      <c r="F11" s="303"/>
      <c r="G11" s="303"/>
      <c r="H11" s="302"/>
      <c r="I11" s="302"/>
      <c r="J11" s="303"/>
      <c r="K11" s="303"/>
      <c r="L11" s="302"/>
      <c r="M11" s="302"/>
      <c r="N11" s="303"/>
      <c r="O11" s="303"/>
      <c r="P11" s="304"/>
      <c r="Q11" s="304"/>
      <c r="R11" s="305"/>
      <c r="S11" s="305"/>
      <c r="T11" s="304"/>
      <c r="U11" s="302"/>
      <c r="V11" s="302"/>
      <c r="W11" s="303"/>
      <c r="X11" s="303"/>
      <c r="Y11" s="302"/>
      <c r="Z11" s="302"/>
      <c r="AA11" s="303"/>
      <c r="AB11" s="303"/>
      <c r="AC11" s="302"/>
      <c r="AD11" s="302"/>
      <c r="AE11" s="303"/>
      <c r="AF11" s="303"/>
      <c r="AG11" s="304"/>
      <c r="AH11" s="304"/>
      <c r="AI11" s="305"/>
      <c r="AJ11" s="305"/>
      <c r="AK11" s="304"/>
      <c r="AL11" s="302"/>
      <c r="AM11" s="302"/>
      <c r="AN11" s="303"/>
      <c r="AO11" s="303"/>
      <c r="AP11" s="302"/>
      <c r="AQ11" s="302"/>
      <c r="AR11" s="303"/>
      <c r="AS11" s="303"/>
      <c r="AT11" s="302"/>
      <c r="AU11" s="302"/>
      <c r="AV11" s="303"/>
      <c r="AW11" s="303"/>
      <c r="AX11" s="304"/>
      <c r="AY11" s="304"/>
      <c r="AZ11" s="305"/>
      <c r="BA11" s="305"/>
      <c r="BB11" s="304"/>
    </row>
    <row r="12" spans="1:54">
      <c r="A12" s="297" t="s">
        <v>181</v>
      </c>
      <c r="B12" s="297"/>
      <c r="C12" s="297"/>
      <c r="D12" s="302"/>
      <c r="E12" s="302"/>
      <c r="F12" s="303"/>
      <c r="G12" s="303"/>
      <c r="H12" s="302"/>
      <c r="I12" s="302"/>
      <c r="J12" s="303"/>
      <c r="K12" s="303"/>
      <c r="L12" s="302"/>
      <c r="M12" s="302"/>
      <c r="N12" s="303"/>
      <c r="O12" s="303"/>
      <c r="P12" s="304"/>
      <c r="Q12" s="304"/>
      <c r="R12" s="305"/>
      <c r="S12" s="305"/>
      <c r="T12" s="304"/>
      <c r="U12" s="302"/>
      <c r="V12" s="302"/>
      <c r="W12" s="303"/>
      <c r="X12" s="303"/>
      <c r="Y12" s="302"/>
      <c r="Z12" s="302"/>
      <c r="AA12" s="303"/>
      <c r="AB12" s="303"/>
      <c r="AC12" s="302"/>
      <c r="AD12" s="302"/>
      <c r="AE12" s="303"/>
      <c r="AF12" s="303"/>
      <c r="AG12" s="304"/>
      <c r="AH12" s="304"/>
      <c r="AI12" s="305"/>
      <c r="AJ12" s="305"/>
      <c r="AK12" s="304"/>
      <c r="AL12" s="302"/>
      <c r="AM12" s="302"/>
      <c r="AN12" s="303"/>
      <c r="AO12" s="303"/>
      <c r="AP12" s="302"/>
      <c r="AQ12" s="302"/>
      <c r="AR12" s="303"/>
      <c r="AS12" s="303"/>
      <c r="AT12" s="302"/>
      <c r="AU12" s="302"/>
      <c r="AV12" s="303"/>
      <c r="AW12" s="303"/>
      <c r="AX12" s="304"/>
      <c r="AY12" s="304"/>
      <c r="AZ12" s="305"/>
      <c r="BA12" s="305"/>
      <c r="BB12" s="304"/>
    </row>
    <row r="13" spans="1:54">
      <c r="A13" s="297" t="s">
        <v>181</v>
      </c>
      <c r="B13" s="297"/>
      <c r="C13" s="297"/>
      <c r="D13" s="302"/>
      <c r="E13" s="302"/>
      <c r="F13" s="303"/>
      <c r="G13" s="303"/>
      <c r="H13" s="302"/>
      <c r="I13" s="302"/>
      <c r="J13" s="303"/>
      <c r="K13" s="303"/>
      <c r="L13" s="302"/>
      <c r="M13" s="302"/>
      <c r="N13" s="303"/>
      <c r="O13" s="303"/>
      <c r="P13" s="304"/>
      <c r="Q13" s="304"/>
      <c r="R13" s="305"/>
      <c r="S13" s="305"/>
      <c r="T13" s="304"/>
      <c r="U13" s="302"/>
      <c r="V13" s="302"/>
      <c r="W13" s="303"/>
      <c r="X13" s="303"/>
      <c r="Y13" s="302"/>
      <c r="Z13" s="302"/>
      <c r="AA13" s="303"/>
      <c r="AB13" s="303"/>
      <c r="AC13" s="302"/>
      <c r="AD13" s="302"/>
      <c r="AE13" s="303"/>
      <c r="AF13" s="303"/>
      <c r="AG13" s="304"/>
      <c r="AH13" s="304"/>
      <c r="AI13" s="305"/>
      <c r="AJ13" s="305"/>
      <c r="AK13" s="304"/>
      <c r="AL13" s="302"/>
      <c r="AM13" s="302"/>
      <c r="AN13" s="303"/>
      <c r="AO13" s="303"/>
      <c r="AP13" s="302"/>
      <c r="AQ13" s="302"/>
      <c r="AR13" s="303"/>
      <c r="AS13" s="303"/>
      <c r="AT13" s="302"/>
      <c r="AU13" s="302"/>
      <c r="AV13" s="303"/>
      <c r="AW13" s="303"/>
      <c r="AX13" s="304"/>
      <c r="AY13" s="304"/>
      <c r="AZ13" s="305"/>
      <c r="BA13" s="305"/>
      <c r="BB13" s="304"/>
    </row>
    <row r="14" spans="1:54">
      <c r="A14" s="297" t="s">
        <v>181</v>
      </c>
      <c r="B14" s="297"/>
      <c r="C14" s="297"/>
      <c r="D14" s="302"/>
      <c r="E14" s="302"/>
      <c r="F14" s="303"/>
      <c r="G14" s="303"/>
      <c r="H14" s="302"/>
      <c r="I14" s="302"/>
      <c r="J14" s="303"/>
      <c r="K14" s="303"/>
      <c r="L14" s="302"/>
      <c r="M14" s="302"/>
      <c r="N14" s="303"/>
      <c r="O14" s="303"/>
      <c r="P14" s="304"/>
      <c r="Q14" s="304"/>
      <c r="R14" s="305"/>
      <c r="S14" s="305"/>
      <c r="T14" s="304"/>
      <c r="U14" s="302"/>
      <c r="V14" s="302"/>
      <c r="W14" s="303"/>
      <c r="X14" s="303"/>
      <c r="Y14" s="302"/>
      <c r="Z14" s="302"/>
      <c r="AA14" s="303"/>
      <c r="AB14" s="303"/>
      <c r="AC14" s="302"/>
      <c r="AD14" s="302"/>
      <c r="AE14" s="303"/>
      <c r="AF14" s="303"/>
      <c r="AG14" s="304"/>
      <c r="AH14" s="304"/>
      <c r="AI14" s="305"/>
      <c r="AJ14" s="305"/>
      <c r="AK14" s="304"/>
      <c r="AL14" s="302"/>
      <c r="AM14" s="302"/>
      <c r="AN14" s="303"/>
      <c r="AO14" s="303"/>
      <c r="AP14" s="302"/>
      <c r="AQ14" s="302"/>
      <c r="AR14" s="303"/>
      <c r="AS14" s="303"/>
      <c r="AT14" s="302"/>
      <c r="AU14" s="302"/>
      <c r="AV14" s="303"/>
      <c r="AW14" s="303"/>
      <c r="AX14" s="304"/>
      <c r="AY14" s="304"/>
      <c r="AZ14" s="305"/>
      <c r="BA14" s="305"/>
      <c r="BB14" s="304"/>
    </row>
    <row r="15" spans="1:54">
      <c r="A15" s="297" t="s">
        <v>181</v>
      </c>
      <c r="B15" s="297"/>
      <c r="C15" s="297"/>
      <c r="D15" s="302"/>
      <c r="E15" s="302"/>
      <c r="F15" s="303"/>
      <c r="G15" s="303"/>
      <c r="H15" s="302"/>
      <c r="I15" s="302"/>
      <c r="J15" s="303"/>
      <c r="K15" s="303"/>
      <c r="L15" s="302"/>
      <c r="M15" s="302"/>
      <c r="N15" s="303"/>
      <c r="O15" s="303"/>
      <c r="P15" s="304"/>
      <c r="Q15" s="304"/>
      <c r="R15" s="305"/>
      <c r="S15" s="305"/>
      <c r="T15" s="304"/>
      <c r="U15" s="302"/>
      <c r="V15" s="302"/>
      <c r="W15" s="303"/>
      <c r="X15" s="303"/>
      <c r="Y15" s="302"/>
      <c r="Z15" s="302"/>
      <c r="AA15" s="303"/>
      <c r="AB15" s="303"/>
      <c r="AC15" s="302"/>
      <c r="AD15" s="302"/>
      <c r="AE15" s="303"/>
      <c r="AF15" s="303"/>
      <c r="AG15" s="304"/>
      <c r="AH15" s="304"/>
      <c r="AI15" s="305"/>
      <c r="AJ15" s="305"/>
      <c r="AK15" s="304"/>
      <c r="AL15" s="302"/>
      <c r="AM15" s="302"/>
      <c r="AN15" s="303"/>
      <c r="AO15" s="303"/>
      <c r="AP15" s="302"/>
      <c r="AQ15" s="302"/>
      <c r="AR15" s="303"/>
      <c r="AS15" s="303"/>
      <c r="AT15" s="302"/>
      <c r="AU15" s="302"/>
      <c r="AV15" s="303"/>
      <c r="AW15" s="303"/>
      <c r="AX15" s="304"/>
      <c r="AY15" s="304"/>
      <c r="AZ15" s="305"/>
      <c r="BA15" s="305"/>
      <c r="BB15" s="304"/>
    </row>
    <row r="16" spans="1:54">
      <c r="A16" s="297" t="s">
        <v>181</v>
      </c>
      <c r="B16" s="297"/>
      <c r="C16" s="297"/>
      <c r="D16" s="302"/>
      <c r="E16" s="302"/>
      <c r="F16" s="303"/>
      <c r="G16" s="303"/>
      <c r="H16" s="302"/>
      <c r="I16" s="302"/>
      <c r="J16" s="303"/>
      <c r="K16" s="303"/>
      <c r="L16" s="302"/>
      <c r="M16" s="302"/>
      <c r="N16" s="303"/>
      <c r="O16" s="303"/>
      <c r="P16" s="304"/>
      <c r="Q16" s="304"/>
      <c r="R16" s="305"/>
      <c r="S16" s="305"/>
      <c r="T16" s="304"/>
      <c r="U16" s="302"/>
      <c r="V16" s="302"/>
      <c r="W16" s="303"/>
      <c r="X16" s="303"/>
      <c r="Y16" s="302"/>
      <c r="Z16" s="302"/>
      <c r="AA16" s="303"/>
      <c r="AB16" s="303"/>
      <c r="AC16" s="302"/>
      <c r="AD16" s="302"/>
      <c r="AE16" s="303"/>
      <c r="AF16" s="303"/>
      <c r="AG16" s="304"/>
      <c r="AH16" s="304"/>
      <c r="AI16" s="305"/>
      <c r="AJ16" s="305"/>
      <c r="AK16" s="304"/>
      <c r="AL16" s="302"/>
      <c r="AM16" s="302"/>
      <c r="AN16" s="303"/>
      <c r="AO16" s="303"/>
      <c r="AP16" s="302"/>
      <c r="AQ16" s="302"/>
      <c r="AR16" s="303"/>
      <c r="AS16" s="303"/>
      <c r="AT16" s="302"/>
      <c r="AU16" s="302"/>
      <c r="AV16" s="303"/>
      <c r="AW16" s="303"/>
      <c r="AX16" s="304"/>
      <c r="AY16" s="304"/>
      <c r="AZ16" s="305"/>
      <c r="BA16" s="305"/>
      <c r="BB16" s="304"/>
    </row>
    <row r="17" spans="1:54">
      <c r="A17" s="297" t="s">
        <v>181</v>
      </c>
      <c r="B17" s="297"/>
      <c r="C17" s="297"/>
      <c r="D17" s="302"/>
      <c r="E17" s="302"/>
      <c r="F17" s="303"/>
      <c r="G17" s="303"/>
      <c r="H17" s="302"/>
      <c r="I17" s="302"/>
      <c r="J17" s="303"/>
      <c r="K17" s="303"/>
      <c r="L17" s="302"/>
      <c r="M17" s="302"/>
      <c r="N17" s="303"/>
      <c r="O17" s="303"/>
      <c r="P17" s="304"/>
      <c r="Q17" s="304"/>
      <c r="R17" s="305"/>
      <c r="S17" s="305"/>
      <c r="T17" s="304"/>
      <c r="U17" s="302"/>
      <c r="V17" s="302"/>
      <c r="W17" s="303"/>
      <c r="X17" s="303"/>
      <c r="Y17" s="302"/>
      <c r="Z17" s="302"/>
      <c r="AA17" s="303"/>
      <c r="AB17" s="303"/>
      <c r="AC17" s="302"/>
      <c r="AD17" s="302"/>
      <c r="AE17" s="303"/>
      <c r="AF17" s="303"/>
      <c r="AG17" s="304"/>
      <c r="AH17" s="304"/>
      <c r="AI17" s="305"/>
      <c r="AJ17" s="305"/>
      <c r="AK17" s="304"/>
      <c r="AL17" s="302"/>
      <c r="AM17" s="302"/>
      <c r="AN17" s="303"/>
      <c r="AO17" s="303"/>
      <c r="AP17" s="302"/>
      <c r="AQ17" s="302"/>
      <c r="AR17" s="303"/>
      <c r="AS17" s="303"/>
      <c r="AT17" s="302"/>
      <c r="AU17" s="302"/>
      <c r="AV17" s="303"/>
      <c r="AW17" s="303"/>
      <c r="AX17" s="304"/>
      <c r="AY17" s="304"/>
      <c r="AZ17" s="305"/>
      <c r="BA17" s="305"/>
      <c r="BB17" s="304"/>
    </row>
    <row r="18" spans="1:54">
      <c r="A18" s="297" t="s">
        <v>181</v>
      </c>
      <c r="B18" s="297"/>
      <c r="C18" s="297"/>
      <c r="D18" s="302"/>
      <c r="E18" s="302"/>
      <c r="F18" s="303"/>
      <c r="G18" s="303"/>
      <c r="H18" s="302"/>
      <c r="I18" s="302"/>
      <c r="J18" s="303"/>
      <c r="K18" s="303"/>
      <c r="L18" s="302"/>
      <c r="M18" s="302"/>
      <c r="N18" s="303"/>
      <c r="O18" s="303"/>
      <c r="P18" s="304"/>
      <c r="Q18" s="304"/>
      <c r="R18" s="305"/>
      <c r="S18" s="305"/>
      <c r="T18" s="304"/>
      <c r="U18" s="302"/>
      <c r="V18" s="302"/>
      <c r="W18" s="303"/>
      <c r="X18" s="303"/>
      <c r="Y18" s="302"/>
      <c r="Z18" s="302"/>
      <c r="AA18" s="303"/>
      <c r="AB18" s="303"/>
      <c r="AC18" s="302"/>
      <c r="AD18" s="302"/>
      <c r="AE18" s="303"/>
      <c r="AF18" s="303"/>
      <c r="AG18" s="304"/>
      <c r="AH18" s="304"/>
      <c r="AI18" s="305"/>
      <c r="AJ18" s="305"/>
      <c r="AK18" s="304"/>
      <c r="AL18" s="302"/>
      <c r="AM18" s="302"/>
      <c r="AN18" s="303"/>
      <c r="AO18" s="303"/>
      <c r="AP18" s="302"/>
      <c r="AQ18" s="302"/>
      <c r="AR18" s="303"/>
      <c r="AS18" s="303"/>
      <c r="AT18" s="302"/>
      <c r="AU18" s="302"/>
      <c r="AV18" s="303"/>
      <c r="AW18" s="303"/>
      <c r="AX18" s="304"/>
      <c r="AY18" s="304"/>
      <c r="AZ18" s="305"/>
      <c r="BA18" s="305"/>
      <c r="BB18" s="304"/>
    </row>
    <row r="19" spans="1:54">
      <c r="A19" s="297" t="s">
        <v>181</v>
      </c>
      <c r="B19" s="297"/>
      <c r="C19" s="297"/>
      <c r="D19" s="302"/>
      <c r="E19" s="302"/>
      <c r="F19" s="303"/>
      <c r="G19" s="303"/>
      <c r="H19" s="302"/>
      <c r="I19" s="302"/>
      <c r="J19" s="303"/>
      <c r="K19" s="303"/>
      <c r="L19" s="302"/>
      <c r="M19" s="302"/>
      <c r="N19" s="303"/>
      <c r="O19" s="303"/>
      <c r="P19" s="304"/>
      <c r="Q19" s="304"/>
      <c r="R19" s="305"/>
      <c r="S19" s="305"/>
      <c r="T19" s="304"/>
      <c r="U19" s="302"/>
      <c r="V19" s="302"/>
      <c r="W19" s="303"/>
      <c r="X19" s="303"/>
      <c r="Y19" s="302"/>
      <c r="Z19" s="302"/>
      <c r="AA19" s="303"/>
      <c r="AB19" s="303"/>
      <c r="AC19" s="302"/>
      <c r="AD19" s="302"/>
      <c r="AE19" s="303"/>
      <c r="AF19" s="303"/>
      <c r="AG19" s="304"/>
      <c r="AH19" s="304"/>
      <c r="AI19" s="305"/>
      <c r="AJ19" s="305"/>
      <c r="AK19" s="304"/>
      <c r="AL19" s="302"/>
      <c r="AM19" s="302"/>
      <c r="AN19" s="303"/>
      <c r="AO19" s="303"/>
      <c r="AP19" s="302"/>
      <c r="AQ19" s="302"/>
      <c r="AR19" s="303"/>
      <c r="AS19" s="303"/>
      <c r="AT19" s="302"/>
      <c r="AU19" s="302"/>
      <c r="AV19" s="303"/>
      <c r="AW19" s="303"/>
      <c r="AX19" s="304"/>
      <c r="AY19" s="304"/>
      <c r="AZ19" s="305"/>
      <c r="BA19" s="305"/>
      <c r="BB19" s="304"/>
    </row>
    <row r="20" spans="1:54">
      <c r="A20" s="297" t="s">
        <v>181</v>
      </c>
      <c r="B20" s="297"/>
      <c r="C20" s="297"/>
      <c r="D20" s="302"/>
      <c r="E20" s="302"/>
      <c r="F20" s="303"/>
      <c r="G20" s="303"/>
      <c r="H20" s="302"/>
      <c r="I20" s="302"/>
      <c r="J20" s="303"/>
      <c r="K20" s="303"/>
      <c r="L20" s="302"/>
      <c r="M20" s="302"/>
      <c r="N20" s="303"/>
      <c r="O20" s="303"/>
      <c r="P20" s="304"/>
      <c r="Q20" s="304"/>
      <c r="R20" s="305"/>
      <c r="S20" s="305"/>
      <c r="T20" s="304"/>
      <c r="U20" s="302"/>
      <c r="V20" s="302"/>
      <c r="W20" s="303"/>
      <c r="X20" s="303"/>
      <c r="Y20" s="302"/>
      <c r="Z20" s="302"/>
      <c r="AA20" s="303"/>
      <c r="AB20" s="303"/>
      <c r="AC20" s="302"/>
      <c r="AD20" s="302"/>
      <c r="AE20" s="303"/>
      <c r="AF20" s="303"/>
      <c r="AG20" s="304"/>
      <c r="AH20" s="304"/>
      <c r="AI20" s="305"/>
      <c r="AJ20" s="305"/>
      <c r="AK20" s="304"/>
      <c r="AL20" s="302"/>
      <c r="AM20" s="302"/>
      <c r="AN20" s="303"/>
      <c r="AO20" s="303"/>
      <c r="AP20" s="302"/>
      <c r="AQ20" s="302"/>
      <c r="AR20" s="303"/>
      <c r="AS20" s="303"/>
      <c r="AT20" s="302"/>
      <c r="AU20" s="302"/>
      <c r="AV20" s="303"/>
      <c r="AW20" s="303"/>
      <c r="AX20" s="304"/>
      <c r="AY20" s="304"/>
      <c r="AZ20" s="305"/>
      <c r="BA20" s="305"/>
      <c r="BB20" s="304"/>
    </row>
    <row r="22" spans="1:54">
      <c r="D22" s="583" t="s">
        <v>185</v>
      </c>
      <c r="E22" s="583"/>
      <c r="F22" s="583"/>
      <c r="G22" s="583"/>
      <c r="H22" s="583"/>
      <c r="I22" s="584"/>
      <c r="J22" s="584"/>
      <c r="K22" s="584"/>
      <c r="L22" s="584"/>
      <c r="M22" s="584"/>
      <c r="N22" s="584"/>
      <c r="O22" s="584"/>
      <c r="P22" s="584"/>
      <c r="Q22" s="584"/>
      <c r="R22" s="584"/>
      <c r="S22" s="584"/>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ht="69.599999999999994" customHeight="1">
      <c r="D23" s="585" t="s">
        <v>186</v>
      </c>
      <c r="E23" s="585"/>
      <c r="F23" s="585"/>
      <c r="G23" s="585"/>
      <c r="H23" s="585"/>
      <c r="I23" s="586"/>
      <c r="J23" s="586"/>
      <c r="K23" s="586"/>
      <c r="L23" s="586"/>
      <c r="M23" s="586"/>
      <c r="N23" s="586"/>
      <c r="O23" s="586"/>
      <c r="P23" s="586"/>
      <c r="Q23" s="586"/>
      <c r="R23" s="586"/>
      <c r="S23" s="586"/>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ht="62.65" customHeight="1">
      <c r="D24" s="585" t="s">
        <v>187</v>
      </c>
      <c r="E24" s="585"/>
      <c r="F24" s="585"/>
      <c r="G24" s="585"/>
      <c r="H24" s="585"/>
      <c r="I24" s="585"/>
      <c r="J24" s="585"/>
      <c r="K24" s="585"/>
      <c r="L24" s="585"/>
      <c r="M24" s="585"/>
      <c r="N24" s="585"/>
      <c r="O24" s="585"/>
      <c r="P24" s="585"/>
      <c r="Q24" s="585"/>
      <c r="R24" s="585"/>
      <c r="S24" s="585"/>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54">
      <c r="D25" s="585" t="s">
        <v>188</v>
      </c>
      <c r="E25" s="585"/>
      <c r="F25" s="585"/>
      <c r="G25" s="585"/>
      <c r="H25" s="585"/>
      <c r="I25" s="585"/>
      <c r="J25" s="585"/>
      <c r="K25" s="585"/>
      <c r="L25" s="585"/>
      <c r="M25" s="585"/>
      <c r="N25" s="585"/>
      <c r="O25" s="585"/>
      <c r="P25" s="585"/>
      <c r="Q25" s="585"/>
      <c r="R25" s="585"/>
      <c r="S25" s="58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4">
      <c r="D26" s="585"/>
      <c r="E26" s="585"/>
      <c r="F26" s="585"/>
      <c r="G26" s="585"/>
      <c r="H26" s="585"/>
      <c r="I26" s="585"/>
      <c r="J26" s="585"/>
      <c r="K26" s="585"/>
      <c r="L26" s="585"/>
      <c r="M26" s="585"/>
      <c r="N26" s="585"/>
      <c r="O26" s="585"/>
      <c r="P26" s="585"/>
      <c r="Q26" s="585"/>
      <c r="R26" s="585"/>
      <c r="S26" s="585"/>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4">
      <c r="D27" s="585"/>
      <c r="E27" s="585"/>
      <c r="F27" s="585"/>
      <c r="G27" s="585"/>
      <c r="H27" s="585"/>
      <c r="I27" s="585"/>
      <c r="J27" s="585"/>
      <c r="K27" s="585"/>
      <c r="L27" s="585"/>
      <c r="M27" s="585"/>
      <c r="N27" s="585"/>
      <c r="O27" s="585"/>
      <c r="P27" s="585"/>
      <c r="Q27" s="585"/>
      <c r="R27" s="585"/>
      <c r="S27" s="585"/>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54">
      <c r="D28" s="585"/>
      <c r="E28" s="585"/>
      <c r="F28" s="585"/>
      <c r="G28" s="585"/>
      <c r="H28" s="585"/>
      <c r="I28" s="585"/>
      <c r="J28" s="585"/>
      <c r="K28" s="585"/>
      <c r="L28" s="585"/>
      <c r="M28" s="585"/>
      <c r="N28" s="585"/>
      <c r="O28" s="585"/>
      <c r="P28" s="585"/>
      <c r="Q28" s="585"/>
      <c r="R28" s="585"/>
      <c r="S28" s="585"/>
      <c r="T28"/>
      <c r="U28"/>
      <c r="V28"/>
      <c r="W28"/>
      <c r="X28"/>
      <c r="Y28"/>
      <c r="Z28"/>
      <c r="AA28"/>
      <c r="AB28"/>
      <c r="AC28"/>
      <c r="AD28"/>
      <c r="AE28"/>
      <c r="AF28"/>
      <c r="AG28"/>
      <c r="AH28"/>
      <c r="AI28"/>
      <c r="AJ28"/>
      <c r="AK28"/>
      <c r="AL28"/>
      <c r="AM28"/>
      <c r="AN28"/>
      <c r="AO28"/>
      <c r="AP28"/>
      <c r="AQ28"/>
      <c r="AR28"/>
      <c r="AS28"/>
      <c r="AT28"/>
      <c r="AU28"/>
      <c r="AV28"/>
      <c r="AW28"/>
      <c r="AX28"/>
      <c r="AY28"/>
      <c r="AZ28"/>
      <c r="BA28"/>
      <c r="BB28"/>
    </row>
    <row r="29" spans="1:54">
      <c r="D29" s="585"/>
      <c r="E29" s="585"/>
      <c r="F29" s="585"/>
      <c r="G29" s="585"/>
      <c r="H29" s="585"/>
      <c r="I29" s="585"/>
      <c r="J29" s="585"/>
      <c r="K29" s="585"/>
      <c r="L29" s="585"/>
      <c r="M29" s="585"/>
      <c r="N29" s="585"/>
      <c r="O29" s="585"/>
      <c r="P29" s="585"/>
      <c r="Q29" s="585"/>
      <c r="R29" s="585"/>
      <c r="S29" s="585"/>
      <c r="T29"/>
      <c r="U29"/>
      <c r="V29"/>
      <c r="W29"/>
      <c r="X29"/>
      <c r="Y29"/>
      <c r="Z29"/>
      <c r="AA29"/>
      <c r="AB29"/>
      <c r="AC29"/>
      <c r="AD29"/>
      <c r="AE29"/>
      <c r="AF29"/>
      <c r="AG29"/>
      <c r="AH29"/>
      <c r="AI29"/>
      <c r="AJ29"/>
      <c r="AK29"/>
      <c r="AL29"/>
      <c r="AM29"/>
      <c r="AN29"/>
      <c r="AO29"/>
      <c r="AP29"/>
      <c r="AQ29"/>
      <c r="AR29"/>
      <c r="AS29"/>
      <c r="AT29"/>
      <c r="AU29"/>
      <c r="AV29"/>
      <c r="AW29"/>
      <c r="AX29"/>
      <c r="AY29"/>
      <c r="AZ29"/>
      <c r="BA29"/>
      <c r="BB29"/>
    </row>
    <row r="30" spans="1:54">
      <c r="D30" s="585" t="s">
        <v>189</v>
      </c>
      <c r="E30" s="585"/>
      <c r="F30" s="585"/>
      <c r="G30" s="585"/>
      <c r="H30" s="585"/>
      <c r="I30" s="586"/>
      <c r="J30" s="586"/>
      <c r="K30" s="586"/>
      <c r="L30" s="586"/>
      <c r="M30" s="586"/>
      <c r="N30" s="586"/>
      <c r="O30" s="586"/>
      <c r="P30" s="586"/>
      <c r="Q30" s="586"/>
      <c r="R30" s="586"/>
      <c r="S30" s="586"/>
      <c r="T30"/>
      <c r="U30"/>
      <c r="V30"/>
      <c r="W30"/>
      <c r="X30"/>
      <c r="Y30"/>
      <c r="Z30"/>
      <c r="AA30"/>
      <c r="AB30"/>
      <c r="AC30"/>
      <c r="AD30"/>
      <c r="AE30"/>
      <c r="AF30"/>
      <c r="AG30"/>
      <c r="AH30"/>
      <c r="AI30"/>
      <c r="AJ30"/>
      <c r="AK30"/>
      <c r="AL30"/>
      <c r="AM30"/>
      <c r="AN30"/>
      <c r="AO30"/>
      <c r="AP30"/>
      <c r="AQ30"/>
      <c r="AR30"/>
      <c r="AS30"/>
      <c r="AT30"/>
      <c r="AU30"/>
      <c r="AV30"/>
      <c r="AW30"/>
      <c r="AX30"/>
      <c r="AY30"/>
      <c r="AZ30"/>
      <c r="BA30"/>
      <c r="BB30"/>
    </row>
    <row r="31" spans="1:54">
      <c r="D31" s="586"/>
      <c r="E31" s="586"/>
      <c r="F31" s="586"/>
      <c r="G31" s="586"/>
      <c r="H31" s="586"/>
      <c r="I31" s="586"/>
      <c r="J31" s="586"/>
      <c r="K31" s="586"/>
      <c r="L31" s="586"/>
      <c r="M31" s="586"/>
      <c r="N31" s="586"/>
      <c r="O31" s="586"/>
      <c r="P31" s="586"/>
      <c r="Q31" s="586"/>
      <c r="R31" s="586"/>
      <c r="S31" s="586"/>
      <c r="T31"/>
      <c r="U31"/>
      <c r="V31"/>
      <c r="W31"/>
      <c r="X31"/>
      <c r="Y31"/>
      <c r="Z31"/>
      <c r="AA31"/>
      <c r="AB31"/>
      <c r="AC31"/>
      <c r="AD31"/>
      <c r="AE31"/>
      <c r="AF31"/>
      <c r="AG31"/>
      <c r="AH31"/>
      <c r="AI31"/>
      <c r="AJ31"/>
      <c r="AK31"/>
      <c r="AL31"/>
      <c r="AM31"/>
      <c r="AN31"/>
      <c r="AO31"/>
      <c r="AP31"/>
      <c r="AQ31"/>
      <c r="AR31"/>
      <c r="AS31"/>
      <c r="AT31"/>
      <c r="AU31"/>
      <c r="AV31"/>
      <c r="AW31"/>
      <c r="AX31"/>
      <c r="AY31"/>
      <c r="AZ31"/>
      <c r="BA31"/>
      <c r="BB31"/>
    </row>
    <row r="32" spans="1:54" ht="52.15" customHeight="1">
      <c r="D32" s="586"/>
      <c r="E32" s="586"/>
      <c r="F32" s="586"/>
      <c r="G32" s="586"/>
      <c r="H32" s="586"/>
      <c r="I32" s="586"/>
      <c r="J32" s="586"/>
      <c r="K32" s="586"/>
      <c r="L32" s="586"/>
      <c r="M32" s="586"/>
      <c r="N32" s="586"/>
      <c r="O32" s="586"/>
      <c r="P32" s="586"/>
      <c r="Q32" s="586"/>
      <c r="R32" s="586"/>
      <c r="S32" s="586"/>
      <c r="T32"/>
      <c r="U32"/>
      <c r="V32"/>
      <c r="W32"/>
      <c r="X32"/>
      <c r="Y32"/>
      <c r="Z32"/>
      <c r="AA32"/>
      <c r="AB32"/>
      <c r="AC32"/>
      <c r="AD32"/>
      <c r="AE32"/>
      <c r="AF32"/>
      <c r="AG32"/>
      <c r="AH32"/>
      <c r="AI32"/>
      <c r="AJ32"/>
      <c r="AK32"/>
      <c r="AL32"/>
      <c r="AM32"/>
      <c r="AN32"/>
      <c r="AO32"/>
      <c r="AP32"/>
      <c r="AQ32"/>
      <c r="AR32"/>
      <c r="AS32"/>
      <c r="AT32"/>
      <c r="AU32"/>
      <c r="AV32"/>
      <c r="AW32"/>
      <c r="AX32"/>
      <c r="AY32"/>
      <c r="AZ32"/>
      <c r="BA32"/>
      <c r="BB32"/>
    </row>
  </sheetData>
  <mergeCells count="21">
    <mergeCell ref="D22:S22"/>
    <mergeCell ref="D23:S23"/>
    <mergeCell ref="D24:S24"/>
    <mergeCell ref="D25:S29"/>
    <mergeCell ref="D30:S32"/>
    <mergeCell ref="AX2:BB2"/>
    <mergeCell ref="D1:T1"/>
    <mergeCell ref="U1:AK1"/>
    <mergeCell ref="AL1:BB1"/>
    <mergeCell ref="A2:C2"/>
    <mergeCell ref="D2:G2"/>
    <mergeCell ref="H2:K2"/>
    <mergeCell ref="L2:O2"/>
    <mergeCell ref="P2:T2"/>
    <mergeCell ref="U2:X2"/>
    <mergeCell ref="Y2:AB2"/>
    <mergeCell ref="AC2:AF2"/>
    <mergeCell ref="AG2:AK2"/>
    <mergeCell ref="AL2:AO2"/>
    <mergeCell ref="AP2:AS2"/>
    <mergeCell ref="AT2:AW2"/>
  </mergeCells>
  <conditionalFormatting sqref="D22:G32 P22:S32">
    <cfRule type="colorScale" priority="3">
      <colorScale>
        <cfvo type="min"/>
        <cfvo type="percentile" val="50"/>
        <cfvo type="max"/>
        <color rgb="FF5A8AC6"/>
        <color rgb="FFFCFCFF"/>
        <color rgb="FFF8696B"/>
      </colorScale>
    </cfRule>
  </conditionalFormatting>
  <conditionalFormatting sqref="H22:K32">
    <cfRule type="colorScale" priority="2">
      <colorScale>
        <cfvo type="min"/>
        <cfvo type="percentile" val="50"/>
        <cfvo type="max"/>
        <color rgb="FF5A8AC6"/>
        <color rgb="FFFCFCFF"/>
        <color rgb="FFF8696B"/>
      </colorScale>
    </cfRule>
  </conditionalFormatting>
  <conditionalFormatting sqref="L22:O32">
    <cfRule type="colorScale" priority="1">
      <colorScale>
        <cfvo type="min"/>
        <cfvo type="percentile" val="50"/>
        <cfvo type="max"/>
        <color rgb="FF5A8AC6"/>
        <color rgb="FFFCFCFF"/>
        <color rgb="FFF8696B"/>
      </colorScale>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'C:\Users\Frattaruolo\AppData\Local\Microsoft\Windows\INetCache\Content.Outlook\0KMRKVSZ\[HFA tool for virtual analysis.xlsx]Drop downs'!#REF!</xm:f>
          </x14:formula1>
          <xm:sqref>E4:E20 I4:I20 M4:M20 Q4:Q20 V4:V20 Z4:Z20 AD4:AD20 AH4:AH20 AM4:AM20 AQ4:AQ20 AU4:AU20 AY4:AY20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6D37A"/>
  </sheetPr>
  <dimension ref="A1:BA96"/>
  <sheetViews>
    <sheetView zoomScale="80" zoomScaleNormal="80" workbookViewId="0">
      <selection activeCell="P12" sqref="P12"/>
    </sheetView>
  </sheetViews>
  <sheetFormatPr defaultRowHeight="14.45"/>
  <cols>
    <col min="1" max="1" width="12.28515625" customWidth="1"/>
    <col min="2" max="2" width="14.7109375" customWidth="1"/>
    <col min="6" max="6" width="76.42578125" hidden="1" customWidth="1"/>
    <col min="7" max="7" width="9.28515625" customWidth="1"/>
    <col min="8" max="8" width="9.42578125" customWidth="1"/>
    <col min="9" max="9" width="9.28515625" customWidth="1"/>
    <col min="14" max="14" width="68.140625" hidden="1" customWidth="1"/>
    <col min="19" max="19" width="8.7109375" hidden="1" customWidth="1"/>
    <col min="20" max="20" width="8.7109375" customWidth="1"/>
    <col min="25" max="25" width="8.7109375" hidden="1" customWidth="1"/>
    <col min="28" max="28" width="8.7109375" customWidth="1"/>
    <col min="29" max="29" width="8.7109375" hidden="1" customWidth="1"/>
    <col min="33" max="33" width="8.7109375" hidden="1" customWidth="1"/>
    <col min="38" max="38" width="8.7109375" hidden="1" customWidth="1"/>
    <col min="39" max="39" width="12.85546875" customWidth="1"/>
    <col min="40" max="40" width="24.7109375" hidden="1" customWidth="1"/>
    <col min="44" max="44" width="10.7109375" customWidth="1"/>
    <col min="45" max="45" width="8.7109375" hidden="1" customWidth="1"/>
    <col min="46" max="46" width="16.42578125" customWidth="1"/>
    <col min="47" max="47" width="8.7109375" hidden="1" customWidth="1"/>
    <col min="48" max="48" width="9.5703125" customWidth="1"/>
    <col min="49" max="49" width="8.7109375" hidden="1" customWidth="1"/>
    <col min="53" max="53" width="0" hidden="1" customWidth="1"/>
  </cols>
  <sheetData>
    <row r="1" spans="1:53" ht="73.150000000000006" customHeight="1" thickBot="1">
      <c r="A1" s="23"/>
      <c r="B1" s="22" t="s">
        <v>190</v>
      </c>
      <c r="C1" s="592" t="s">
        <v>191</v>
      </c>
      <c r="D1" s="593"/>
      <c r="E1" s="594"/>
      <c r="F1" s="316"/>
      <c r="G1" s="587" t="s">
        <v>192</v>
      </c>
      <c r="H1" s="587"/>
      <c r="I1" s="588"/>
      <c r="J1" s="595" t="s">
        <v>193</v>
      </c>
      <c r="K1" s="596"/>
      <c r="L1" s="596"/>
      <c r="M1" s="597"/>
      <c r="N1" s="317"/>
      <c r="O1" s="598" t="s">
        <v>194</v>
      </c>
      <c r="P1" s="593"/>
      <c r="Q1" s="593"/>
      <c r="R1" s="594"/>
      <c r="S1" s="317"/>
      <c r="T1" s="306" t="s">
        <v>195</v>
      </c>
      <c r="U1" s="589" t="s">
        <v>196</v>
      </c>
      <c r="V1" s="590"/>
      <c r="W1" s="590"/>
      <c r="X1" s="591"/>
      <c r="Y1" s="323"/>
      <c r="Z1" s="589" t="s">
        <v>197</v>
      </c>
      <c r="AA1" s="590"/>
      <c r="AB1" s="591"/>
      <c r="AC1" s="318"/>
      <c r="AD1" s="599" t="s">
        <v>198</v>
      </c>
      <c r="AE1" s="600"/>
      <c r="AF1" s="601"/>
      <c r="AG1" s="319"/>
      <c r="AH1" s="589" t="s">
        <v>199</v>
      </c>
      <c r="AI1" s="590"/>
      <c r="AJ1" s="591"/>
      <c r="AK1" s="323"/>
      <c r="AL1" s="323"/>
      <c r="AM1" s="323" t="s">
        <v>200</v>
      </c>
      <c r="AN1" s="323"/>
      <c r="AO1" s="589" t="s">
        <v>201</v>
      </c>
      <c r="AP1" s="590"/>
      <c r="AQ1" s="591"/>
      <c r="AR1" s="323" t="s">
        <v>202</v>
      </c>
      <c r="AS1" s="323"/>
      <c r="AT1" s="323" t="s">
        <v>203</v>
      </c>
      <c r="AU1" s="323"/>
      <c r="AV1" s="323" t="s">
        <v>204</v>
      </c>
      <c r="AW1" s="323"/>
      <c r="AX1" s="589" t="s">
        <v>205</v>
      </c>
      <c r="AY1" s="590"/>
      <c r="AZ1" s="591"/>
    </row>
    <row r="2" spans="1:53" ht="113.65" customHeight="1" thickBot="1">
      <c r="A2" s="21" t="s">
        <v>206</v>
      </c>
      <c r="B2" s="20" t="s">
        <v>207</v>
      </c>
      <c r="C2" s="38" t="s">
        <v>208</v>
      </c>
      <c r="D2" s="38" t="s">
        <v>209</v>
      </c>
      <c r="E2" s="38" t="s">
        <v>210</v>
      </c>
      <c r="F2" s="38"/>
      <c r="G2" s="38"/>
      <c r="H2" s="38"/>
      <c r="I2" s="38"/>
      <c r="J2" s="24" t="s">
        <v>211</v>
      </c>
      <c r="K2" s="25" t="s">
        <v>212</v>
      </c>
      <c r="L2" s="25" t="s">
        <v>213</v>
      </c>
      <c r="M2" s="25" t="s">
        <v>214</v>
      </c>
      <c r="N2" s="33"/>
      <c r="O2" s="33" t="s">
        <v>215</v>
      </c>
      <c r="P2" s="33" t="s">
        <v>216</v>
      </c>
      <c r="Q2" s="33" t="s">
        <v>217</v>
      </c>
      <c r="R2" s="33" t="s">
        <v>218</v>
      </c>
      <c r="S2" s="33"/>
      <c r="T2" s="33"/>
      <c r="U2" s="323" t="s">
        <v>219</v>
      </c>
      <c r="V2" s="323" t="s">
        <v>220</v>
      </c>
      <c r="W2" s="323" t="s">
        <v>221</v>
      </c>
      <c r="X2" s="323" t="s">
        <v>222</v>
      </c>
      <c r="Y2" s="318"/>
      <c r="Z2" s="323" t="s">
        <v>223</v>
      </c>
      <c r="AA2" s="323" t="s">
        <v>224</v>
      </c>
      <c r="AB2" s="323" t="s">
        <v>225</v>
      </c>
      <c r="AC2" s="323"/>
      <c r="AD2" s="323" t="s">
        <v>226</v>
      </c>
      <c r="AE2" s="323" t="s">
        <v>227</v>
      </c>
      <c r="AF2" s="323" t="s">
        <v>228</v>
      </c>
      <c r="AG2" s="323"/>
      <c r="AH2" s="323" t="s">
        <v>229</v>
      </c>
      <c r="AI2" s="323" t="s">
        <v>230</v>
      </c>
      <c r="AJ2" s="323" t="s">
        <v>231</v>
      </c>
      <c r="AK2" s="323" t="s">
        <v>232</v>
      </c>
      <c r="AL2" s="323"/>
      <c r="AM2" s="323" t="s">
        <v>233</v>
      </c>
      <c r="AN2" s="323"/>
      <c r="AO2" s="323"/>
      <c r="AP2" s="323"/>
      <c r="AQ2" s="323"/>
      <c r="AR2" s="323" t="s">
        <v>234</v>
      </c>
      <c r="AS2" s="323"/>
      <c r="AT2" s="323" t="s">
        <v>235</v>
      </c>
      <c r="AU2" s="323"/>
      <c r="AV2" s="323" t="s">
        <v>236</v>
      </c>
      <c r="AW2" s="323"/>
      <c r="AX2" s="323" t="s">
        <v>237</v>
      </c>
      <c r="AY2" s="323" t="s">
        <v>238</v>
      </c>
      <c r="AZ2" s="323" t="s">
        <v>239</v>
      </c>
    </row>
    <row r="3" spans="1:53" ht="43.9" customHeight="1" thickBot="1">
      <c r="A3" s="603"/>
      <c r="B3" s="19">
        <v>1</v>
      </c>
      <c r="C3" s="140" t="s">
        <v>240</v>
      </c>
      <c r="D3" s="140" t="s">
        <v>241</v>
      </c>
      <c r="E3" s="140" t="s">
        <v>242</v>
      </c>
      <c r="F3" s="140"/>
      <c r="G3" s="140"/>
      <c r="H3" s="140"/>
      <c r="I3" s="140"/>
      <c r="J3" s="140" t="s">
        <v>243</v>
      </c>
      <c r="K3" s="140" t="s">
        <v>244</v>
      </c>
      <c r="L3" s="140" t="s">
        <v>245</v>
      </c>
      <c r="M3" s="140" t="s">
        <v>246</v>
      </c>
      <c r="O3" s="140" t="s">
        <v>247</v>
      </c>
      <c r="P3" s="140" t="s">
        <v>248</v>
      </c>
      <c r="Q3" s="140" t="s">
        <v>249</v>
      </c>
      <c r="R3" s="140" t="s">
        <v>250</v>
      </c>
      <c r="S3" s="140"/>
      <c r="T3" s="140" t="s">
        <v>251</v>
      </c>
      <c r="U3" s="141" t="s">
        <v>252</v>
      </c>
      <c r="V3" s="141" t="s">
        <v>253</v>
      </c>
      <c r="W3" s="141" t="s">
        <v>254</v>
      </c>
      <c r="X3" s="141" t="s">
        <v>255</v>
      </c>
      <c r="Z3" s="141"/>
      <c r="AA3" s="141"/>
      <c r="AB3" s="141" t="s">
        <v>256</v>
      </c>
      <c r="AC3" s="141"/>
      <c r="AD3" s="141" t="s">
        <v>257</v>
      </c>
      <c r="AE3" s="141" t="s">
        <v>258</v>
      </c>
      <c r="AF3" s="141" t="s">
        <v>259</v>
      </c>
      <c r="AG3" s="141" t="s">
        <v>260</v>
      </c>
      <c r="AH3" s="141" t="s">
        <v>261</v>
      </c>
      <c r="AI3" s="141" t="s">
        <v>262</v>
      </c>
      <c r="AJ3" s="141" t="s">
        <v>263</v>
      </c>
      <c r="AK3" s="141" t="s">
        <v>264</v>
      </c>
      <c r="AL3" s="141"/>
      <c r="AM3" s="141" t="s">
        <v>265</v>
      </c>
      <c r="AN3" s="141"/>
      <c r="AO3" s="142"/>
      <c r="AP3" s="142"/>
      <c r="AQ3" s="142"/>
      <c r="AR3" s="142" t="s">
        <v>266</v>
      </c>
      <c r="AS3" s="142"/>
      <c r="AT3" s="142" t="s">
        <v>267</v>
      </c>
      <c r="AU3" s="142"/>
      <c r="AV3" s="142" t="s">
        <v>268</v>
      </c>
      <c r="AW3" s="142"/>
      <c r="AX3" s="141" t="s">
        <v>269</v>
      </c>
      <c r="AY3" s="141" t="s">
        <v>270</v>
      </c>
      <c r="AZ3" s="141" t="s">
        <v>271</v>
      </c>
    </row>
    <row r="4" spans="1:53" ht="15" thickBot="1">
      <c r="A4" s="604"/>
      <c r="B4" s="19">
        <v>2</v>
      </c>
      <c r="C4" s="143">
        <v>1</v>
      </c>
      <c r="D4" s="143">
        <v>2</v>
      </c>
      <c r="E4" s="143">
        <v>2</v>
      </c>
      <c r="F4" s="144" t="str">
        <f>$C$1&amp;$B$1&amp;B4&amp;$C$2&amp;C4&amp;$D$2&amp;D4&amp;$E$2&amp;E4&amp;"%"</f>
        <v>Emergency Coping : In the province of 2in the last 30 days (because of a lack of food) the % of HH that begged is1%, the proportion that sold last female animal is 2%, and the percentage of HH that engaged in illegal income earning activities such as theft and prostitution was 2%</v>
      </c>
      <c r="G4" s="144"/>
      <c r="H4" s="144"/>
      <c r="I4" s="144"/>
      <c r="J4" s="143"/>
      <c r="K4" s="143"/>
      <c r="L4" s="143"/>
      <c r="M4" s="143"/>
      <c r="N4" s="143" t="str">
        <f>$J$1&amp;$B$1&amp;B4&amp;$J$2&amp;J4&amp;$K$2&amp;J4&amp;$K$2&amp;K4&amp;$L$2&amp;L4&amp;$M$2&amp;M4&amp;"%."</f>
        <v>Number of Meals : In the province of 2 the percentage of HH eating 0 meal per day is of %, the percentage of HH eating 1 meal per day is of %, the percentage of HH eating 1 meal per day is of %, the percentage of HH eating 2 meals per day is of  %, the percentage of HH eating 3 meals per day is of %.</v>
      </c>
      <c r="O4" s="143"/>
      <c r="P4" s="143"/>
      <c r="Q4" s="143"/>
      <c r="R4" s="143"/>
      <c r="S4" s="143" t="str">
        <f>$O$1&amp;$B$1&amp;$O$2&amp;O4&amp;$P$2&amp;P4&amp;$Q$2&amp;Q4&amp;$R$2&amp;R4&amp;"%."</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 s="143"/>
      <c r="U4" s="145"/>
      <c r="V4" s="145"/>
      <c r="W4" s="145"/>
      <c r="X4" s="145"/>
      <c r="Y4" s="145" t="str">
        <f>$U$1&amp;$B$1&amp;B4&amp;$U$2&amp;U4&amp;$V$2&amp;V4&amp;$W$2&amp;W4&amp;$X$2&amp;X4&amp;"%"</f>
        <v>Reason for Displacement : In the province of 2is intercommuncal conflict for % is armed confluct for % is natural disaster for is search for services such as  (health, education, etc.)%</v>
      </c>
      <c r="Z4" s="145"/>
      <c r="AA4" s="145"/>
      <c r="AB4" s="145"/>
      <c r="AC4" s="145" t="str">
        <f>Z1&amp;$B$1&amp;B4&amp;Z2&amp;Z4&amp;AA2&amp;AA4&amp;AB2&amp;AB4&amp;"%"</f>
        <v>Change in Monthly Income : In the province of 2Monthly income compared to the same period last year has increased for %, remained the same for and decreased for %</v>
      </c>
      <c r="AD4" s="145"/>
      <c r="AE4" s="145"/>
      <c r="AF4" s="145"/>
      <c r="AG4" s="145" t="str">
        <f>$AD$1&amp;$B$1&amp;B4&amp;$AD$2&amp;AD4&amp;$AE$2&amp;AE4&amp;$AF$2&amp;AF4&amp;"%"</f>
        <v>Expenditure on Food: In the province of 2Is less than 65% for % Is between 65-75Is greater than 75% for%</v>
      </c>
      <c r="AH4" s="145"/>
      <c r="AI4" s="145"/>
      <c r="AJ4" s="145"/>
      <c r="AK4" s="145"/>
      <c r="AL4" s="145" t="str">
        <f>$AH$1&amp;$B$1&amp;B4&amp;$AH$2&amp;AH4&amp;$AI$2&amp;AI4&amp;$AJ$2&amp;AJ4&amp;$AK$2&amp;AK4&amp;"%."</f>
        <v>Sources of Cereals consumed: In the province of 2was market for %, was own production for%, was HFA for %, was gifts for%.</v>
      </c>
      <c r="AM4" s="145"/>
      <c r="AN4" s="145" t="str">
        <f>$AM$1&amp;$B$1&amp;B4&amp;AM4&amp;$AM$2</f>
        <v xml:space="preserve">Agriculture : In the province of 2%planted in the last agricultural season </v>
      </c>
      <c r="AO4" s="145"/>
      <c r="AP4" s="145"/>
      <c r="AQ4" s="145"/>
      <c r="AR4" s="145"/>
      <c r="AS4" s="145" t="str">
        <f>$AR$1&amp;$B$1&amp;$AR$2&amp;AR4&amp;"%."</f>
        <v>HH shocks: In the province of The percentage of HH that experienced a shock in the last month is %.</v>
      </c>
      <c r="AT4" s="145"/>
      <c r="AU4" s="145" t="str">
        <f t="shared" ref="AU4:AU35" si="0">$AT$1&amp;$B$1&amp;$AT$2&amp;AT4&amp;"%."</f>
        <v>Access to improved Sources of Water: In the province of the percentage of HH with access to improved water sources ( including boreholes, piped water, covered wells) is %.</v>
      </c>
      <c r="AV4" s="145"/>
      <c r="AW4" s="145" t="str">
        <f t="shared" ref="AW4:AW35" si="1">$AV$1&amp;$B$1&amp;$AV$2&amp;AV4&amp;"%"</f>
        <v>Water treatment: In the province of the percentage of HH treating water is %</v>
      </c>
      <c r="AX4" s="145"/>
      <c r="AY4" s="145"/>
      <c r="AZ4" s="145"/>
      <c r="BA4" t="str">
        <f t="shared" ref="BA4:BA35" si="2">$AX$1&amp;$B$1&amp;$AX$2&amp;AX4&amp;$AY$2&amp;AY4&amp;$AZ$2&amp;AZ4&amp;"%."</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 spans="1:53" ht="15" thickBot="1">
      <c r="A5" s="604"/>
      <c r="B5" s="19">
        <v>3</v>
      </c>
      <c r="C5" s="143"/>
      <c r="D5" s="143"/>
      <c r="E5" s="143"/>
      <c r="F5" s="144" t="str">
        <f t="shared" ref="F5:F68" si="3">$C$1&amp;$B$1&amp;B5&amp;$C$2&amp;C5&amp;$D$2&amp;D5&amp;$E$2&amp;E5&amp;"%"</f>
        <v>Emergency Coping : In the province of 3in the last 30 days (because of a lack of food) the % of HH that begged is%, the proportion that sold last female animal is %, and the percentage of HH that engaged in illegal income earning activities such as theft and prostitution was %</v>
      </c>
      <c r="G5" s="144"/>
      <c r="H5" s="144"/>
      <c r="I5" s="144"/>
      <c r="J5" s="143"/>
      <c r="K5" s="143"/>
      <c r="L5" s="143"/>
      <c r="M5" s="143"/>
      <c r="N5" s="143" t="str">
        <f t="shared" ref="N5:N68" si="4">$J$1&amp;$B$1&amp;B5&amp;$J$2&amp;J5&amp;$K$2&amp;J5&amp;$K$2&amp;K5&amp;$L$2&amp;L5&amp;$M$2&amp;M5&amp;"%."</f>
        <v>Number of Meals : In the province of 3 the percentage of HH eating 0 meal per day is of %, the percentage of HH eating 1 meal per day is of %, the percentage of HH eating 1 meal per day is of %, the percentage of HH eating 2 meals per day is of  %, the percentage of HH eating 3 meals per day is of %.</v>
      </c>
      <c r="O5" s="143"/>
      <c r="P5" s="143"/>
      <c r="Q5" s="143"/>
      <c r="R5" s="143"/>
      <c r="S5" s="143" t="str">
        <f t="shared" ref="S5:S68" si="5">$O$1&amp;$B$1&amp;$O$2&amp;O5&amp;$P$2&amp;P5&amp;$Q$2&amp;Q5&amp;$R$2&amp;R5&amp;"%."</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 s="143"/>
      <c r="U5" s="145"/>
      <c r="V5" s="145"/>
      <c r="W5" s="145"/>
      <c r="X5" s="145"/>
      <c r="Y5" s="145" t="str">
        <f t="shared" ref="Y5:Y68" si="6">$U$1&amp;$B$1&amp;B5&amp;$U$2&amp;U5&amp;$V$2&amp;V5&amp;$W$2&amp;W5&amp;$X$2&amp;X5&amp;"%"</f>
        <v>Reason for Displacement : In the province of 3is intercommuncal conflict for % is armed confluct for % is natural disaster for is search for services such as  (health, education, etc.)%</v>
      </c>
      <c r="Z5" s="145"/>
      <c r="AA5" s="145"/>
      <c r="AB5" s="145"/>
      <c r="AC5" s="145" t="str">
        <f t="shared" ref="AC5:AC68" si="7">Z2&amp;$B$1&amp;B5&amp;Z3&amp;Z5&amp;AA3&amp;AA5&amp;AB3&amp;AB5&amp;"%"</f>
        <v>Monthly income compared to the same period last year has increased for : In the province of 3 %</v>
      </c>
      <c r="AD5" s="145"/>
      <c r="AE5" s="145"/>
      <c r="AF5" s="145"/>
      <c r="AG5" s="145" t="str">
        <f t="shared" ref="AG5:AG68" si="8">$AD$1&amp;$B$1&amp;B5&amp;$AD$2&amp;AD5&amp;$AE$2&amp;AE5&amp;$AF$2&amp;AF5&amp;"%"</f>
        <v>Expenditure on Food: In the province of 3Is less than 65% for % Is between 65-75Is greater than 75% for%</v>
      </c>
      <c r="AH5" s="145"/>
      <c r="AI5" s="145"/>
      <c r="AJ5" s="145"/>
      <c r="AK5" s="145"/>
      <c r="AL5" s="145" t="str">
        <f t="shared" ref="AL5:AL68" si="9">$AH$1&amp;$B$1&amp;B5&amp;$AH$2&amp;AH5&amp;$AI$2&amp;AI5&amp;$AJ$2&amp;AJ5&amp;$AK$2&amp;AK5&amp;"%."</f>
        <v>Sources of Cereals consumed: In the province of 3was market for %, was own production for%, was HFA for %, was gifts for%.</v>
      </c>
      <c r="AM5" s="145"/>
      <c r="AN5" s="145" t="str">
        <f t="shared" ref="AN5:AN68" si="10">$AM$1&amp;$B$1&amp;B5&amp;AM5&amp;$AM$2</f>
        <v xml:space="preserve">Agriculture : In the province of 3%planted in the last agricultural season </v>
      </c>
      <c r="AO5" s="145"/>
      <c r="AP5" s="145"/>
      <c r="AQ5" s="145"/>
      <c r="AR5" s="145"/>
      <c r="AS5" s="145" t="str">
        <f t="shared" ref="AS5:AS68" si="11">$AR$1&amp;$B$1&amp;$AR$2&amp;AR5&amp;"%."</f>
        <v>HH shocks: In the province of The percentage of HH that experienced a shock in the last month is %.</v>
      </c>
      <c r="AT5" s="145"/>
      <c r="AU5" s="145" t="str">
        <f t="shared" si="0"/>
        <v>Access to improved Sources of Water: In the province of the percentage of HH with access to improved water sources ( including boreholes, piped water, covered wells) is %.</v>
      </c>
      <c r="AV5" s="145"/>
      <c r="AW5" s="145" t="str">
        <f t="shared" si="1"/>
        <v>Water treatment: In the province of the percentage of HH treating water is %</v>
      </c>
      <c r="AX5" s="145"/>
      <c r="AY5" s="145"/>
      <c r="AZ5" s="145"/>
      <c r="BA5"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 spans="1:53" ht="15" thickBot="1">
      <c r="A6" s="604"/>
      <c r="B6" s="19">
        <v>4</v>
      </c>
      <c r="C6" s="143"/>
      <c r="D6" s="143"/>
      <c r="E6" s="143"/>
      <c r="F6" s="144" t="str">
        <f t="shared" si="3"/>
        <v>Emergency Coping : In the province of 4in the last 30 days (because of a lack of food) the % of HH that begged is%, the proportion that sold last female animal is %, and the percentage of HH that engaged in illegal income earning activities such as theft and prostitution was %</v>
      </c>
      <c r="G6" s="144"/>
      <c r="H6" s="144"/>
      <c r="I6" s="144"/>
      <c r="J6" s="143"/>
      <c r="K6" s="143"/>
      <c r="L6" s="143"/>
      <c r="M6" s="143"/>
      <c r="N6" s="143" t="str">
        <f t="shared" si="4"/>
        <v>Number of Meals : In the province of 4 the percentage of HH eating 0 meal per day is of %, the percentage of HH eating 1 meal per day is of %, the percentage of HH eating 1 meal per day is of %, the percentage of HH eating 2 meals per day is of  %, the percentage of HH eating 3 meals per day is of %.</v>
      </c>
      <c r="O6" s="143"/>
      <c r="P6" s="143"/>
      <c r="Q6" s="143"/>
      <c r="R6" s="143"/>
      <c r="S6"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 s="143"/>
      <c r="U6" s="145"/>
      <c r="V6" s="145"/>
      <c r="W6" s="145"/>
      <c r="X6" s="145"/>
      <c r="Y6" s="145" t="str">
        <f t="shared" si="6"/>
        <v>Reason for Displacement : In the province of 4is intercommuncal conflict for % is armed confluct for % is natural disaster for is search for services such as  (health, education, etc.)%</v>
      </c>
      <c r="Z6" s="145"/>
      <c r="AA6" s="145"/>
      <c r="AB6" s="145"/>
      <c r="AC6" s="145" t="str">
        <f t="shared" si="7"/>
        <v>: In the province of 4%</v>
      </c>
      <c r="AD6" s="145"/>
      <c r="AE6" s="145"/>
      <c r="AF6" s="145"/>
      <c r="AG6" s="145" t="str">
        <f t="shared" si="8"/>
        <v>Expenditure on Food: In the province of 4Is less than 65% for % Is between 65-75Is greater than 75% for%</v>
      </c>
      <c r="AH6" s="145"/>
      <c r="AI6" s="145"/>
      <c r="AJ6" s="145"/>
      <c r="AK6" s="145"/>
      <c r="AL6" s="145" t="str">
        <f t="shared" si="9"/>
        <v>Sources of Cereals consumed: In the province of 4was market for %, was own production for%, was HFA for %, was gifts for%.</v>
      </c>
      <c r="AM6" s="145"/>
      <c r="AN6" s="145" t="str">
        <f t="shared" si="10"/>
        <v xml:space="preserve">Agriculture : In the province of 4%planted in the last agricultural season </v>
      </c>
      <c r="AO6" s="145"/>
      <c r="AP6" s="145"/>
      <c r="AQ6" s="145"/>
      <c r="AR6" s="145"/>
      <c r="AS6" s="145" t="str">
        <f t="shared" si="11"/>
        <v>HH shocks: In the province of The percentage of HH that experienced a shock in the last month is %.</v>
      </c>
      <c r="AT6" s="145"/>
      <c r="AU6" s="145" t="str">
        <f t="shared" si="0"/>
        <v>Access to improved Sources of Water: In the province of the percentage of HH with access to improved water sources ( including boreholes, piped water, covered wells) is %.</v>
      </c>
      <c r="AV6" s="145"/>
      <c r="AW6" s="145" t="str">
        <f t="shared" si="1"/>
        <v>Water treatment: In the province of the percentage of HH treating water is %</v>
      </c>
      <c r="AX6" s="145"/>
      <c r="AY6" s="145"/>
      <c r="AZ6" s="145"/>
      <c r="BA6"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 spans="1:53" ht="15" thickBot="1">
      <c r="A7" s="604"/>
      <c r="B7" s="19">
        <v>5</v>
      </c>
      <c r="C7" s="143"/>
      <c r="D7" s="143"/>
      <c r="E7" s="143"/>
      <c r="F7" s="144" t="str">
        <f t="shared" si="3"/>
        <v>Emergency Coping : In the province of 5in the last 30 days (because of a lack of food) the % of HH that begged is%, the proportion that sold last female animal is %, and the percentage of HH that engaged in illegal income earning activities such as theft and prostitution was %</v>
      </c>
      <c r="G7" s="144"/>
      <c r="H7" s="144"/>
      <c r="I7" s="144"/>
      <c r="J7" s="143"/>
      <c r="K7" s="143"/>
      <c r="L7" s="143"/>
      <c r="M7" s="143"/>
      <c r="N7" s="143" t="str">
        <f t="shared" si="4"/>
        <v>Number of Meals : In the province of 5 the percentage of HH eating 0 meal per day is of %, the percentage of HH eating 1 meal per day is of %, the percentage of HH eating 1 meal per day is of %, the percentage of HH eating 2 meals per day is of  %, the percentage of HH eating 3 meals per day is of %.</v>
      </c>
      <c r="O7" s="143"/>
      <c r="P7" s="143"/>
      <c r="Q7" s="143"/>
      <c r="R7" s="143"/>
      <c r="S7"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7" s="143"/>
      <c r="U7" s="145"/>
      <c r="V7" s="145"/>
      <c r="W7" s="145"/>
      <c r="X7" s="145"/>
      <c r="Y7" s="145" t="str">
        <f t="shared" si="6"/>
        <v>Reason for Displacement : In the province of 5is intercommuncal conflict for % is armed confluct for % is natural disaster for is search for services such as  (health, education, etc.)%</v>
      </c>
      <c r="Z7" s="145"/>
      <c r="AA7" s="145"/>
      <c r="AB7" s="145"/>
      <c r="AC7" s="145" t="str">
        <f t="shared" si="7"/>
        <v>: In the province of 5%</v>
      </c>
      <c r="AD7" s="145"/>
      <c r="AE7" s="145"/>
      <c r="AF7" s="145"/>
      <c r="AG7" s="145" t="str">
        <f t="shared" si="8"/>
        <v>Expenditure on Food: In the province of 5Is less than 65% for % Is between 65-75Is greater than 75% for%</v>
      </c>
      <c r="AH7" s="145"/>
      <c r="AI7" s="145"/>
      <c r="AJ7" s="145"/>
      <c r="AK7" s="145"/>
      <c r="AL7" s="145" t="str">
        <f t="shared" si="9"/>
        <v>Sources of Cereals consumed: In the province of 5was market for %, was own production for%, was HFA for %, was gifts for%.</v>
      </c>
      <c r="AM7" s="145"/>
      <c r="AN7" s="145" t="str">
        <f t="shared" si="10"/>
        <v xml:space="preserve">Agriculture : In the province of 5%planted in the last agricultural season </v>
      </c>
      <c r="AO7" s="145"/>
      <c r="AP7" s="145"/>
      <c r="AQ7" s="145"/>
      <c r="AR7" s="145"/>
      <c r="AS7" s="145" t="str">
        <f t="shared" si="11"/>
        <v>HH shocks: In the province of The percentage of HH that experienced a shock in the last month is %.</v>
      </c>
      <c r="AT7" s="145"/>
      <c r="AU7" s="145" t="str">
        <f t="shared" si="0"/>
        <v>Access to improved Sources of Water: In the province of the percentage of HH with access to improved water sources ( including boreholes, piped water, covered wells) is %.</v>
      </c>
      <c r="AV7" s="145"/>
      <c r="AW7" s="145" t="str">
        <f t="shared" si="1"/>
        <v>Water treatment: In the province of the percentage of HH treating water is %</v>
      </c>
      <c r="AX7" s="145"/>
      <c r="AY7" s="145"/>
      <c r="AZ7" s="145"/>
      <c r="BA7"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 spans="1:53" ht="15" thickBot="1">
      <c r="A8" s="604"/>
      <c r="B8" s="19">
        <v>6</v>
      </c>
      <c r="C8" s="143"/>
      <c r="D8" s="143"/>
      <c r="E8" s="143"/>
      <c r="F8" s="144" t="str">
        <f t="shared" si="3"/>
        <v>Emergency Coping : In the province of 6in the last 30 days (because of a lack of food) the % of HH that begged is%, the proportion that sold last female animal is %, and the percentage of HH that engaged in illegal income earning activities such as theft and prostitution was %</v>
      </c>
      <c r="G8" s="144"/>
      <c r="H8" s="144"/>
      <c r="I8" s="144"/>
      <c r="J8" s="143"/>
      <c r="K8" s="143"/>
      <c r="L8" s="143"/>
      <c r="M8" s="143"/>
      <c r="N8" s="143" t="str">
        <f t="shared" si="4"/>
        <v>Number of Meals : In the province of 6 the percentage of HH eating 0 meal per day is of %, the percentage of HH eating 1 meal per day is of %, the percentage of HH eating 1 meal per day is of %, the percentage of HH eating 2 meals per day is of  %, the percentage of HH eating 3 meals per day is of %.</v>
      </c>
      <c r="O8" s="143"/>
      <c r="P8" s="143"/>
      <c r="Q8" s="143"/>
      <c r="R8" s="143"/>
      <c r="S8"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8" s="143"/>
      <c r="U8" s="145"/>
      <c r="V8" s="145"/>
      <c r="W8" s="145"/>
      <c r="X8" s="145"/>
      <c r="Y8" s="145" t="str">
        <f t="shared" si="6"/>
        <v>Reason for Displacement : In the province of 6is intercommuncal conflict for % is armed confluct for % is natural disaster for is search for services such as  (health, education, etc.)%</v>
      </c>
      <c r="Z8" s="145"/>
      <c r="AA8" s="145"/>
      <c r="AB8" s="145"/>
      <c r="AC8" s="145" t="str">
        <f t="shared" si="7"/>
        <v>: In the province of 6%</v>
      </c>
      <c r="AD8" s="145"/>
      <c r="AE8" s="145"/>
      <c r="AF8" s="145"/>
      <c r="AG8" s="145" t="str">
        <f t="shared" si="8"/>
        <v>Expenditure on Food: In the province of 6Is less than 65% for % Is between 65-75Is greater than 75% for%</v>
      </c>
      <c r="AH8" s="145"/>
      <c r="AI8" s="145"/>
      <c r="AJ8" s="145"/>
      <c r="AK8" s="145"/>
      <c r="AL8" s="145" t="str">
        <f t="shared" si="9"/>
        <v>Sources of Cereals consumed: In the province of 6was market for %, was own production for%, was HFA for %, was gifts for%.</v>
      </c>
      <c r="AM8" s="145"/>
      <c r="AN8" s="145" t="str">
        <f t="shared" si="10"/>
        <v xml:space="preserve">Agriculture : In the province of 6%planted in the last agricultural season </v>
      </c>
      <c r="AO8" s="145"/>
      <c r="AP8" s="145"/>
      <c r="AQ8" s="145"/>
      <c r="AR8" s="145"/>
      <c r="AS8" s="145" t="str">
        <f t="shared" si="11"/>
        <v>HH shocks: In the province of The percentage of HH that experienced a shock in the last month is %.</v>
      </c>
      <c r="AT8" s="145"/>
      <c r="AU8" s="145" t="str">
        <f t="shared" si="0"/>
        <v>Access to improved Sources of Water: In the province of the percentage of HH with access to improved water sources ( including boreholes, piped water, covered wells) is %.</v>
      </c>
      <c r="AV8" s="145"/>
      <c r="AW8" s="145" t="str">
        <f t="shared" si="1"/>
        <v>Water treatment: In the province of the percentage of HH treating water is %</v>
      </c>
      <c r="AX8" s="145"/>
      <c r="AY8" s="145"/>
      <c r="AZ8" s="145"/>
      <c r="BA8"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 spans="1:53" ht="15" thickBot="1">
      <c r="A9" s="605"/>
      <c r="B9" s="19">
        <v>7</v>
      </c>
      <c r="C9" s="143"/>
      <c r="D9" s="143"/>
      <c r="E9" s="143"/>
      <c r="F9" s="144" t="str">
        <f t="shared" si="3"/>
        <v>Emergency Coping : In the province of 7in the last 30 days (because of a lack of food) the % of HH that begged is%, the proportion that sold last female animal is %, and the percentage of HH that engaged in illegal income earning activities such as theft and prostitution was %</v>
      </c>
      <c r="G9" s="144"/>
      <c r="H9" s="144"/>
      <c r="I9" s="144"/>
      <c r="J9" s="143"/>
      <c r="K9" s="143"/>
      <c r="L9" s="143"/>
      <c r="M9" s="143"/>
      <c r="N9" s="143" t="str">
        <f t="shared" si="4"/>
        <v>Number of Meals : In the province of 7 the percentage of HH eating 0 meal per day is of %, the percentage of HH eating 1 meal per day is of %, the percentage of HH eating 1 meal per day is of %, the percentage of HH eating 2 meals per day is of  %, the percentage of HH eating 3 meals per day is of %.</v>
      </c>
      <c r="O9" s="143"/>
      <c r="P9" s="143"/>
      <c r="Q9" s="143"/>
      <c r="R9" s="143"/>
      <c r="S9"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9" s="143"/>
      <c r="U9" s="145"/>
      <c r="V9" s="145"/>
      <c r="W9" s="145"/>
      <c r="X9" s="145"/>
      <c r="Y9" s="145" t="str">
        <f t="shared" si="6"/>
        <v>Reason for Displacement : In the province of 7is intercommuncal conflict for % is armed confluct for % is natural disaster for is search for services such as  (health, education, etc.)%</v>
      </c>
      <c r="Z9" s="145"/>
      <c r="AA9" s="145"/>
      <c r="AB9" s="145"/>
      <c r="AC9" s="145" t="str">
        <f t="shared" si="7"/>
        <v>: In the province of 7%</v>
      </c>
      <c r="AD9" s="145"/>
      <c r="AE9" s="145"/>
      <c r="AF9" s="145"/>
      <c r="AG9" s="145" t="str">
        <f t="shared" si="8"/>
        <v>Expenditure on Food: In the province of 7Is less than 65% for % Is between 65-75Is greater than 75% for%</v>
      </c>
      <c r="AH9" s="145"/>
      <c r="AI9" s="145"/>
      <c r="AJ9" s="145"/>
      <c r="AK9" s="145"/>
      <c r="AL9" s="145" t="str">
        <f t="shared" si="9"/>
        <v>Sources of Cereals consumed: In the province of 7was market for %, was own production for%, was HFA for %, was gifts for%.</v>
      </c>
      <c r="AM9" s="145"/>
      <c r="AN9" s="145" t="str">
        <f t="shared" si="10"/>
        <v xml:space="preserve">Agriculture : In the province of 7%planted in the last agricultural season </v>
      </c>
      <c r="AO9" s="145"/>
      <c r="AP9" s="145"/>
      <c r="AQ9" s="145"/>
      <c r="AR9" s="145"/>
      <c r="AS9" s="145" t="str">
        <f t="shared" si="11"/>
        <v>HH shocks: In the province of The percentage of HH that experienced a shock in the last month is %.</v>
      </c>
      <c r="AT9" s="145"/>
      <c r="AU9" s="145" t="str">
        <f t="shared" si="0"/>
        <v>Access to improved Sources of Water: In the province of the percentage of HH with access to improved water sources ( including boreholes, piped water, covered wells) is %.</v>
      </c>
      <c r="AV9" s="145"/>
      <c r="AW9" s="145" t="str">
        <f t="shared" si="1"/>
        <v>Water treatment: In the province of the percentage of HH treating water is %</v>
      </c>
      <c r="AX9" s="145"/>
      <c r="AY9" s="145"/>
      <c r="AZ9" s="145"/>
      <c r="BA9"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0" spans="1:53" ht="15" thickBot="1">
      <c r="A10" s="146"/>
      <c r="B10" s="19">
        <v>8</v>
      </c>
      <c r="C10" s="143"/>
      <c r="D10" s="143"/>
      <c r="E10" s="143"/>
      <c r="F10" s="144" t="str">
        <f t="shared" si="3"/>
        <v>Emergency Coping : In the province of 8in the last 30 days (because of a lack of food) the % of HH that begged is%, the proportion that sold last female animal is %, and the percentage of HH that engaged in illegal income earning activities such as theft and prostitution was %</v>
      </c>
      <c r="G10" s="144"/>
      <c r="H10" s="144"/>
      <c r="I10" s="144"/>
      <c r="J10" s="143"/>
      <c r="K10" s="143"/>
      <c r="L10" s="143"/>
      <c r="M10" s="143"/>
      <c r="N10" s="143" t="str">
        <f t="shared" si="4"/>
        <v>Number of Meals : In the province of 8 the percentage of HH eating 0 meal per day is of %, the percentage of HH eating 1 meal per day is of %, the percentage of HH eating 1 meal per day is of %, the percentage of HH eating 2 meals per day is of  %, the percentage of HH eating 3 meals per day is of %.</v>
      </c>
      <c r="O10" s="143"/>
      <c r="P10" s="143"/>
      <c r="Q10" s="143"/>
      <c r="R10" s="143"/>
      <c r="S10"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0" s="143"/>
      <c r="U10" s="145"/>
      <c r="V10" s="145"/>
      <c r="W10" s="145"/>
      <c r="X10" s="145"/>
      <c r="Y10" s="145" t="str">
        <f t="shared" si="6"/>
        <v>Reason for Displacement : In the province of 8is intercommuncal conflict for % is armed confluct for % is natural disaster for is search for services such as  (health, education, etc.)%</v>
      </c>
      <c r="Z10" s="145"/>
      <c r="AA10" s="145"/>
      <c r="AB10" s="145"/>
      <c r="AC10" s="145" t="str">
        <f t="shared" si="7"/>
        <v>: In the province of 8%</v>
      </c>
      <c r="AD10" s="145"/>
      <c r="AE10" s="145"/>
      <c r="AF10" s="145"/>
      <c r="AG10" s="145" t="str">
        <f t="shared" si="8"/>
        <v>Expenditure on Food: In the province of 8Is less than 65% for % Is between 65-75Is greater than 75% for%</v>
      </c>
      <c r="AH10" s="145"/>
      <c r="AI10" s="145"/>
      <c r="AJ10" s="145"/>
      <c r="AK10" s="145"/>
      <c r="AL10" s="145" t="str">
        <f t="shared" si="9"/>
        <v>Sources of Cereals consumed: In the province of 8was market for %, was own production for%, was HFA for %, was gifts for%.</v>
      </c>
      <c r="AM10" s="145"/>
      <c r="AN10" s="145" t="str">
        <f t="shared" si="10"/>
        <v xml:space="preserve">Agriculture : In the province of 8%planted in the last agricultural season </v>
      </c>
      <c r="AO10" s="145"/>
      <c r="AP10" s="145"/>
      <c r="AQ10" s="145"/>
      <c r="AR10" s="145"/>
      <c r="AS10" s="145" t="str">
        <f t="shared" si="11"/>
        <v>HH shocks: In the province of The percentage of HH that experienced a shock in the last month is %.</v>
      </c>
      <c r="AT10" s="145"/>
      <c r="AU10" s="145" t="str">
        <f t="shared" si="0"/>
        <v>Access to improved Sources of Water: In the province of the percentage of HH with access to improved water sources ( including boreholes, piped water, covered wells) is %.</v>
      </c>
      <c r="AV10" s="145"/>
      <c r="AW10" s="145" t="str">
        <f t="shared" si="1"/>
        <v>Water treatment: In the province of the percentage of HH treating water is %</v>
      </c>
      <c r="AX10" s="145"/>
      <c r="AY10" s="145"/>
      <c r="AZ10" s="145"/>
      <c r="BA10"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1" spans="1:53" ht="15" thickBot="1">
      <c r="A11" s="606"/>
      <c r="B11" s="19">
        <v>9</v>
      </c>
      <c r="C11" s="143"/>
      <c r="D11" s="143"/>
      <c r="E11" s="143"/>
      <c r="F11" s="144" t="str">
        <f t="shared" si="3"/>
        <v>Emergency Coping : In the province of 9in the last 30 days (because of a lack of food) the % of HH that begged is%, the proportion that sold last female animal is %, and the percentage of HH that engaged in illegal income earning activities such as theft and prostitution was %</v>
      </c>
      <c r="G11" s="144"/>
      <c r="H11" s="144"/>
      <c r="I11" s="144"/>
      <c r="J11" s="143"/>
      <c r="K11" s="143"/>
      <c r="L11" s="143"/>
      <c r="M11" s="143"/>
      <c r="N11" s="143" t="str">
        <f t="shared" si="4"/>
        <v>Number of Meals : In the province of 9 the percentage of HH eating 0 meal per day is of %, the percentage of HH eating 1 meal per day is of %, the percentage of HH eating 1 meal per day is of %, the percentage of HH eating 2 meals per day is of  %, the percentage of HH eating 3 meals per day is of %.</v>
      </c>
      <c r="O11" s="143"/>
      <c r="P11" s="143"/>
      <c r="Q11" s="143"/>
      <c r="R11" s="143"/>
      <c r="S11"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1" s="143"/>
      <c r="U11" s="145"/>
      <c r="V11" s="145"/>
      <c r="W11" s="145"/>
      <c r="X11" s="145"/>
      <c r="Y11" s="145" t="str">
        <f t="shared" si="6"/>
        <v>Reason for Displacement : In the province of 9is intercommuncal conflict for % is armed confluct for % is natural disaster for is search for services such as  (health, education, etc.)%</v>
      </c>
      <c r="Z11" s="145"/>
      <c r="AA11" s="145"/>
      <c r="AB11" s="145"/>
      <c r="AC11" s="145" t="str">
        <f t="shared" si="7"/>
        <v>: In the province of 9%</v>
      </c>
      <c r="AD11" s="145"/>
      <c r="AE11" s="145"/>
      <c r="AF11" s="145"/>
      <c r="AG11" s="145" t="str">
        <f t="shared" si="8"/>
        <v>Expenditure on Food: In the province of 9Is less than 65% for % Is between 65-75Is greater than 75% for%</v>
      </c>
      <c r="AH11" s="145"/>
      <c r="AI11" s="145"/>
      <c r="AJ11" s="145"/>
      <c r="AK11" s="145"/>
      <c r="AL11" s="145" t="str">
        <f t="shared" si="9"/>
        <v>Sources of Cereals consumed: In the province of 9was market for %, was own production for%, was HFA for %, was gifts for%.</v>
      </c>
      <c r="AM11" s="145"/>
      <c r="AN11" s="145" t="str">
        <f t="shared" si="10"/>
        <v xml:space="preserve">Agriculture : In the province of 9%planted in the last agricultural season </v>
      </c>
      <c r="AO11" s="145"/>
      <c r="AP11" s="145"/>
      <c r="AQ11" s="145"/>
      <c r="AR11" s="145"/>
      <c r="AS11" s="145" t="str">
        <f t="shared" si="11"/>
        <v>HH shocks: In the province of The percentage of HH that experienced a shock in the last month is %.</v>
      </c>
      <c r="AT11" s="145"/>
      <c r="AU11" s="145" t="str">
        <f t="shared" si="0"/>
        <v>Access to improved Sources of Water: In the province of the percentage of HH with access to improved water sources ( including boreholes, piped water, covered wells) is %.</v>
      </c>
      <c r="AV11" s="145"/>
      <c r="AW11" s="145" t="str">
        <f t="shared" si="1"/>
        <v>Water treatment: In the province of the percentage of HH treating water is %</v>
      </c>
      <c r="AX11" s="145"/>
      <c r="AY11" s="145"/>
      <c r="AZ11" s="145"/>
      <c r="BA11"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2" spans="1:53" ht="15" thickBot="1">
      <c r="A12" s="607"/>
      <c r="B12" s="19">
        <v>10</v>
      </c>
      <c r="C12" s="143"/>
      <c r="D12" s="143"/>
      <c r="E12" s="143"/>
      <c r="F12" s="144" t="str">
        <f t="shared" si="3"/>
        <v>Emergency Coping : In the province of 10in the last 30 days (because of a lack of food) the % of HH that begged is%, the proportion that sold last female animal is %, and the percentage of HH that engaged in illegal income earning activities such as theft and prostitution was %</v>
      </c>
      <c r="G12" s="144"/>
      <c r="H12" s="144"/>
      <c r="I12" s="144"/>
      <c r="J12" s="143"/>
      <c r="K12" s="143"/>
      <c r="L12" s="143"/>
      <c r="M12" s="143"/>
      <c r="N12" s="143" t="str">
        <f t="shared" si="4"/>
        <v>Number of Meals : In the province of 10 the percentage of HH eating 0 meal per day is of %, the percentage of HH eating 1 meal per day is of %, the percentage of HH eating 1 meal per day is of %, the percentage of HH eating 2 meals per day is of  %, the percentage of HH eating 3 meals per day is of %.</v>
      </c>
      <c r="O12" s="143"/>
      <c r="P12" s="143"/>
      <c r="Q12" s="143"/>
      <c r="R12" s="143"/>
      <c r="S12"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2" s="143"/>
      <c r="U12" s="145"/>
      <c r="V12" s="145"/>
      <c r="W12" s="145"/>
      <c r="X12" s="145"/>
      <c r="Y12" s="145" t="str">
        <f t="shared" si="6"/>
        <v>Reason for Displacement : In the province of 10is intercommuncal conflict for % is armed confluct for % is natural disaster for is search for services such as  (health, education, etc.)%</v>
      </c>
      <c r="Z12" s="145"/>
      <c r="AA12" s="145"/>
      <c r="AB12" s="145"/>
      <c r="AC12" s="145" t="str">
        <f t="shared" si="7"/>
        <v>: In the province of 10%</v>
      </c>
      <c r="AD12" s="145"/>
      <c r="AE12" s="145"/>
      <c r="AF12" s="145"/>
      <c r="AG12" s="145" t="str">
        <f t="shared" si="8"/>
        <v>Expenditure on Food: In the province of 10Is less than 65% for % Is between 65-75Is greater than 75% for%</v>
      </c>
      <c r="AH12" s="145"/>
      <c r="AI12" s="145"/>
      <c r="AJ12" s="145"/>
      <c r="AK12" s="145"/>
      <c r="AL12" s="145" t="str">
        <f t="shared" si="9"/>
        <v>Sources of Cereals consumed: In the province of 10was market for %, was own production for%, was HFA for %, was gifts for%.</v>
      </c>
      <c r="AM12" s="145"/>
      <c r="AN12" s="145" t="str">
        <f t="shared" si="10"/>
        <v xml:space="preserve">Agriculture : In the province of 10%planted in the last agricultural season </v>
      </c>
      <c r="AO12" s="145"/>
      <c r="AP12" s="145"/>
      <c r="AQ12" s="145"/>
      <c r="AR12" s="145"/>
      <c r="AS12" s="145" t="str">
        <f t="shared" si="11"/>
        <v>HH shocks: In the province of The percentage of HH that experienced a shock in the last month is %.</v>
      </c>
      <c r="AT12" s="145"/>
      <c r="AU12" s="145" t="str">
        <f t="shared" si="0"/>
        <v>Access to improved Sources of Water: In the province of the percentage of HH with access to improved water sources ( including boreholes, piped water, covered wells) is %.</v>
      </c>
      <c r="AV12" s="145"/>
      <c r="AW12" s="145" t="str">
        <f t="shared" si="1"/>
        <v>Water treatment: In the province of the percentage of HH treating water is %</v>
      </c>
      <c r="AX12" s="145"/>
      <c r="AY12" s="145"/>
      <c r="AZ12" s="145"/>
      <c r="BA12"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3" spans="1:53" ht="15" thickBot="1">
      <c r="A13" s="607"/>
      <c r="B13" s="19">
        <v>11</v>
      </c>
      <c r="C13" s="143"/>
      <c r="D13" s="143"/>
      <c r="E13" s="143"/>
      <c r="F13" s="144" t="str">
        <f t="shared" si="3"/>
        <v>Emergency Coping : In the province of 11in the last 30 days (because of a lack of food) the % of HH that begged is%, the proportion that sold last female animal is %, and the percentage of HH that engaged in illegal income earning activities such as theft and prostitution was %</v>
      </c>
      <c r="G13" s="144"/>
      <c r="H13" s="144"/>
      <c r="I13" s="144"/>
      <c r="J13" s="143"/>
      <c r="K13" s="143"/>
      <c r="L13" s="143"/>
      <c r="M13" s="143"/>
      <c r="N13" s="143" t="str">
        <f t="shared" si="4"/>
        <v>Number of Meals : In the province of 11 the percentage of HH eating 0 meal per day is of %, the percentage of HH eating 1 meal per day is of %, the percentage of HH eating 1 meal per day is of %, the percentage of HH eating 2 meals per day is of  %, the percentage of HH eating 3 meals per day is of %.</v>
      </c>
      <c r="O13" s="143"/>
      <c r="P13" s="143"/>
      <c r="Q13" s="143"/>
      <c r="R13" s="143"/>
      <c r="S13"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3" s="143"/>
      <c r="U13" s="145"/>
      <c r="V13" s="145"/>
      <c r="W13" s="145"/>
      <c r="X13" s="145"/>
      <c r="Y13" s="145" t="str">
        <f t="shared" si="6"/>
        <v>Reason for Displacement : In the province of 11is intercommuncal conflict for % is armed confluct for % is natural disaster for is search for services such as  (health, education, etc.)%</v>
      </c>
      <c r="Z13" s="145"/>
      <c r="AA13" s="145"/>
      <c r="AB13" s="145"/>
      <c r="AC13" s="145" t="str">
        <f t="shared" si="7"/>
        <v>: In the province of 11%</v>
      </c>
      <c r="AD13" s="145"/>
      <c r="AE13" s="145"/>
      <c r="AF13" s="145"/>
      <c r="AG13" s="145" t="str">
        <f t="shared" si="8"/>
        <v>Expenditure on Food: In the province of 11Is less than 65% for % Is between 65-75Is greater than 75% for%</v>
      </c>
      <c r="AH13" s="145"/>
      <c r="AI13" s="145"/>
      <c r="AJ13" s="145"/>
      <c r="AK13" s="145"/>
      <c r="AL13" s="145" t="str">
        <f t="shared" si="9"/>
        <v>Sources of Cereals consumed: In the province of 11was market for %, was own production for%, was HFA for %, was gifts for%.</v>
      </c>
      <c r="AM13" s="145"/>
      <c r="AN13" s="145" t="str">
        <f t="shared" si="10"/>
        <v xml:space="preserve">Agriculture : In the province of 11%planted in the last agricultural season </v>
      </c>
      <c r="AO13" s="145"/>
      <c r="AP13" s="145"/>
      <c r="AQ13" s="145"/>
      <c r="AR13" s="145"/>
      <c r="AS13" s="145" t="str">
        <f t="shared" si="11"/>
        <v>HH shocks: In the province of The percentage of HH that experienced a shock in the last month is %.</v>
      </c>
      <c r="AT13" s="145"/>
      <c r="AU13" s="145" t="str">
        <f t="shared" si="0"/>
        <v>Access to improved Sources of Water: In the province of the percentage of HH with access to improved water sources ( including boreholes, piped water, covered wells) is %.</v>
      </c>
      <c r="AV13" s="145"/>
      <c r="AW13" s="145" t="str">
        <f t="shared" si="1"/>
        <v>Water treatment: In the province of the percentage of HH treating water is %</v>
      </c>
      <c r="AX13" s="145"/>
      <c r="AY13" s="145"/>
      <c r="AZ13" s="145"/>
      <c r="BA13"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4" spans="1:53" ht="15" thickBot="1">
      <c r="A14" s="607"/>
      <c r="B14" s="19">
        <v>12</v>
      </c>
      <c r="C14" s="143"/>
      <c r="D14" s="143"/>
      <c r="E14" s="143"/>
      <c r="F14" s="144" t="str">
        <f t="shared" si="3"/>
        <v>Emergency Coping : In the province of 12in the last 30 days (because of a lack of food) the % of HH that begged is%, the proportion that sold last female animal is %, and the percentage of HH that engaged in illegal income earning activities such as theft and prostitution was %</v>
      </c>
      <c r="G14" s="144"/>
      <c r="H14" s="144"/>
      <c r="I14" s="144"/>
      <c r="J14" s="143"/>
      <c r="K14" s="143"/>
      <c r="L14" s="143"/>
      <c r="M14" s="143"/>
      <c r="N14" s="143" t="str">
        <f t="shared" si="4"/>
        <v>Number of Meals : In the province of 12 the percentage of HH eating 0 meal per day is of %, the percentage of HH eating 1 meal per day is of %, the percentage of HH eating 1 meal per day is of %, the percentage of HH eating 2 meals per day is of  %, the percentage of HH eating 3 meals per day is of %.</v>
      </c>
      <c r="O14" s="143"/>
      <c r="P14" s="143"/>
      <c r="Q14" s="143"/>
      <c r="R14" s="143"/>
      <c r="S14"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4" s="143"/>
      <c r="U14" s="145"/>
      <c r="V14" s="145"/>
      <c r="W14" s="145"/>
      <c r="X14" s="145"/>
      <c r="Y14" s="145" t="str">
        <f t="shared" si="6"/>
        <v>Reason for Displacement : In the province of 12is intercommuncal conflict for % is armed confluct for % is natural disaster for is search for services such as  (health, education, etc.)%</v>
      </c>
      <c r="Z14" s="145"/>
      <c r="AA14" s="145"/>
      <c r="AB14" s="145"/>
      <c r="AC14" s="145" t="str">
        <f t="shared" si="7"/>
        <v>: In the province of 12%</v>
      </c>
      <c r="AD14" s="145"/>
      <c r="AE14" s="145"/>
      <c r="AF14" s="145"/>
      <c r="AG14" s="145" t="str">
        <f t="shared" si="8"/>
        <v>Expenditure on Food: In the province of 12Is less than 65% for % Is between 65-75Is greater than 75% for%</v>
      </c>
      <c r="AH14" s="145"/>
      <c r="AI14" s="145"/>
      <c r="AJ14" s="145"/>
      <c r="AK14" s="145"/>
      <c r="AL14" s="145" t="str">
        <f t="shared" si="9"/>
        <v>Sources of Cereals consumed: In the province of 12was market for %, was own production for%, was HFA for %, was gifts for%.</v>
      </c>
      <c r="AM14" s="145"/>
      <c r="AN14" s="145" t="str">
        <f t="shared" si="10"/>
        <v xml:space="preserve">Agriculture : In the province of 12%planted in the last agricultural season </v>
      </c>
      <c r="AO14" s="145"/>
      <c r="AP14" s="145"/>
      <c r="AQ14" s="145"/>
      <c r="AR14" s="145"/>
      <c r="AS14" s="145" t="str">
        <f t="shared" si="11"/>
        <v>HH shocks: In the province of The percentage of HH that experienced a shock in the last month is %.</v>
      </c>
      <c r="AT14" s="145"/>
      <c r="AU14" s="145" t="str">
        <f t="shared" si="0"/>
        <v>Access to improved Sources of Water: In the province of the percentage of HH with access to improved water sources ( including boreholes, piped water, covered wells) is %.</v>
      </c>
      <c r="AV14" s="145"/>
      <c r="AW14" s="145" t="str">
        <f t="shared" si="1"/>
        <v>Water treatment: In the province of the percentage of HH treating water is %</v>
      </c>
      <c r="AX14" s="145"/>
      <c r="AY14" s="145"/>
      <c r="AZ14" s="145"/>
      <c r="BA14"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5" spans="1:53" ht="15" thickBot="1">
      <c r="A15" s="607"/>
      <c r="B15" s="19">
        <v>13</v>
      </c>
      <c r="C15" s="143"/>
      <c r="D15" s="143"/>
      <c r="E15" s="143"/>
      <c r="F15" s="144" t="str">
        <f t="shared" si="3"/>
        <v>Emergency Coping : In the province of 13in the last 30 days (because of a lack of food) the % of HH that begged is%, the proportion that sold last female animal is %, and the percentage of HH that engaged in illegal income earning activities such as theft and prostitution was %</v>
      </c>
      <c r="G15" s="144"/>
      <c r="H15" s="144"/>
      <c r="I15" s="144"/>
      <c r="J15" s="143"/>
      <c r="K15" s="143"/>
      <c r="L15" s="143"/>
      <c r="M15" s="143"/>
      <c r="N15" s="143" t="str">
        <f t="shared" si="4"/>
        <v>Number of Meals : In the province of 13 the percentage of HH eating 0 meal per day is of %, the percentage of HH eating 1 meal per day is of %, the percentage of HH eating 1 meal per day is of %, the percentage of HH eating 2 meals per day is of  %, the percentage of HH eating 3 meals per day is of %.</v>
      </c>
      <c r="O15" s="143"/>
      <c r="P15" s="143"/>
      <c r="Q15" s="143"/>
      <c r="R15" s="143"/>
      <c r="S15"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5" s="143"/>
      <c r="U15" s="145"/>
      <c r="V15" s="145"/>
      <c r="W15" s="145"/>
      <c r="X15" s="145"/>
      <c r="Y15" s="145" t="str">
        <f t="shared" si="6"/>
        <v>Reason for Displacement : In the province of 13is intercommuncal conflict for % is armed confluct for % is natural disaster for is search for services such as  (health, education, etc.)%</v>
      </c>
      <c r="Z15" s="145"/>
      <c r="AA15" s="145"/>
      <c r="AB15" s="145"/>
      <c r="AC15" s="145" t="str">
        <f t="shared" si="7"/>
        <v>: In the province of 13%</v>
      </c>
      <c r="AD15" s="145"/>
      <c r="AE15" s="145"/>
      <c r="AF15" s="145"/>
      <c r="AG15" s="145" t="str">
        <f t="shared" si="8"/>
        <v>Expenditure on Food: In the province of 13Is less than 65% for % Is between 65-75Is greater than 75% for%</v>
      </c>
      <c r="AH15" s="145"/>
      <c r="AI15" s="145"/>
      <c r="AJ15" s="145"/>
      <c r="AK15" s="145"/>
      <c r="AL15" s="145" t="str">
        <f t="shared" si="9"/>
        <v>Sources of Cereals consumed: In the province of 13was market for %, was own production for%, was HFA for %, was gifts for%.</v>
      </c>
      <c r="AM15" s="145"/>
      <c r="AN15" s="145" t="str">
        <f t="shared" si="10"/>
        <v xml:space="preserve">Agriculture : In the province of 13%planted in the last agricultural season </v>
      </c>
      <c r="AO15" s="145"/>
      <c r="AP15" s="145"/>
      <c r="AQ15" s="145"/>
      <c r="AR15" s="145"/>
      <c r="AS15" s="145" t="str">
        <f t="shared" si="11"/>
        <v>HH shocks: In the province of The percentage of HH that experienced a shock in the last month is %.</v>
      </c>
      <c r="AT15" s="145"/>
      <c r="AU15" s="145" t="str">
        <f t="shared" si="0"/>
        <v>Access to improved Sources of Water: In the province of the percentage of HH with access to improved water sources ( including boreholes, piped water, covered wells) is %.</v>
      </c>
      <c r="AV15" s="145"/>
      <c r="AW15" s="145" t="str">
        <f t="shared" si="1"/>
        <v>Water treatment: In the province of the percentage of HH treating water is %</v>
      </c>
      <c r="AX15" s="145"/>
      <c r="AY15" s="145"/>
      <c r="AZ15" s="145"/>
      <c r="BA15"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6" spans="1:53" ht="15" thickBot="1">
      <c r="A16" s="607"/>
      <c r="B16" s="19">
        <v>14</v>
      </c>
      <c r="C16" s="143"/>
      <c r="D16" s="143"/>
      <c r="E16" s="143"/>
      <c r="F16" s="144" t="str">
        <f t="shared" si="3"/>
        <v>Emergency Coping : In the province of 14in the last 30 days (because of a lack of food) the % of HH that begged is%, the proportion that sold last female animal is %, and the percentage of HH that engaged in illegal income earning activities such as theft and prostitution was %</v>
      </c>
      <c r="G16" s="144"/>
      <c r="H16" s="144"/>
      <c r="I16" s="144"/>
      <c r="J16" s="143"/>
      <c r="K16" s="143"/>
      <c r="L16" s="143"/>
      <c r="M16" s="143"/>
      <c r="N16" s="143" t="str">
        <f t="shared" si="4"/>
        <v>Number of Meals : In the province of 14 the percentage of HH eating 0 meal per day is of %, the percentage of HH eating 1 meal per day is of %, the percentage of HH eating 1 meal per day is of %, the percentage of HH eating 2 meals per day is of  %, the percentage of HH eating 3 meals per day is of %.</v>
      </c>
      <c r="O16" s="143"/>
      <c r="P16" s="143"/>
      <c r="Q16" s="143"/>
      <c r="R16" s="143"/>
      <c r="S16"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6" s="143"/>
      <c r="U16" s="145"/>
      <c r="V16" s="145"/>
      <c r="W16" s="145"/>
      <c r="X16" s="145"/>
      <c r="Y16" s="145" t="str">
        <f t="shared" si="6"/>
        <v>Reason for Displacement : In the province of 14is intercommuncal conflict for % is armed confluct for % is natural disaster for is search for services such as  (health, education, etc.)%</v>
      </c>
      <c r="Z16" s="145"/>
      <c r="AA16" s="145"/>
      <c r="AB16" s="145"/>
      <c r="AC16" s="145" t="str">
        <f t="shared" si="7"/>
        <v>: In the province of 14%</v>
      </c>
      <c r="AD16" s="145"/>
      <c r="AE16" s="145"/>
      <c r="AF16" s="145"/>
      <c r="AG16" s="145" t="str">
        <f t="shared" si="8"/>
        <v>Expenditure on Food: In the province of 14Is less than 65% for % Is between 65-75Is greater than 75% for%</v>
      </c>
      <c r="AH16" s="145"/>
      <c r="AI16" s="145"/>
      <c r="AJ16" s="145"/>
      <c r="AK16" s="145"/>
      <c r="AL16" s="145" t="str">
        <f t="shared" si="9"/>
        <v>Sources of Cereals consumed: In the province of 14was market for %, was own production for%, was HFA for %, was gifts for%.</v>
      </c>
      <c r="AM16" s="145"/>
      <c r="AN16" s="145" t="str">
        <f t="shared" si="10"/>
        <v xml:space="preserve">Agriculture : In the province of 14%planted in the last agricultural season </v>
      </c>
      <c r="AO16" s="145"/>
      <c r="AP16" s="145"/>
      <c r="AQ16" s="145"/>
      <c r="AR16" s="145"/>
      <c r="AS16" s="145" t="str">
        <f t="shared" si="11"/>
        <v>HH shocks: In the province of The percentage of HH that experienced a shock in the last month is %.</v>
      </c>
      <c r="AT16" s="145"/>
      <c r="AU16" s="145" t="str">
        <f t="shared" si="0"/>
        <v>Access to improved Sources of Water: In the province of the percentage of HH with access to improved water sources ( including boreholes, piped water, covered wells) is %.</v>
      </c>
      <c r="AV16" s="145"/>
      <c r="AW16" s="145" t="str">
        <f t="shared" si="1"/>
        <v>Water treatment: In the province of the percentage of HH treating water is %</v>
      </c>
      <c r="AX16" s="145"/>
      <c r="AY16" s="145"/>
      <c r="AZ16" s="145"/>
      <c r="BA16"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7" spans="1:53" ht="15" thickBot="1">
      <c r="A17" s="607"/>
      <c r="B17" s="19">
        <v>15</v>
      </c>
      <c r="C17" s="143"/>
      <c r="D17" s="143"/>
      <c r="E17" s="143"/>
      <c r="F17" s="144" t="str">
        <f t="shared" si="3"/>
        <v>Emergency Coping : In the province of 15in the last 30 days (because of a lack of food) the % of HH that begged is%, the proportion that sold last female animal is %, and the percentage of HH that engaged in illegal income earning activities such as theft and prostitution was %</v>
      </c>
      <c r="G17" s="144"/>
      <c r="H17" s="144"/>
      <c r="I17" s="144"/>
      <c r="J17" s="143"/>
      <c r="K17" s="143"/>
      <c r="L17" s="143"/>
      <c r="M17" s="143"/>
      <c r="N17" s="143" t="str">
        <f t="shared" si="4"/>
        <v>Number of Meals : In the province of 15 the percentage of HH eating 0 meal per day is of %, the percentage of HH eating 1 meal per day is of %, the percentage of HH eating 1 meal per day is of %, the percentage of HH eating 2 meals per day is of  %, the percentage of HH eating 3 meals per day is of %.</v>
      </c>
      <c r="O17" s="143"/>
      <c r="P17" s="143"/>
      <c r="Q17" s="143"/>
      <c r="R17" s="143"/>
      <c r="S17"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7" s="143"/>
      <c r="U17" s="145"/>
      <c r="V17" s="145"/>
      <c r="W17" s="145"/>
      <c r="X17" s="145"/>
      <c r="Y17" s="145" t="str">
        <f t="shared" si="6"/>
        <v>Reason for Displacement : In the province of 15is intercommuncal conflict for % is armed confluct for % is natural disaster for is search for services such as  (health, education, etc.)%</v>
      </c>
      <c r="Z17" s="145"/>
      <c r="AA17" s="145"/>
      <c r="AB17" s="145"/>
      <c r="AC17" s="145" t="str">
        <f t="shared" si="7"/>
        <v>: In the province of 15%</v>
      </c>
      <c r="AD17" s="145"/>
      <c r="AE17" s="145"/>
      <c r="AF17" s="145"/>
      <c r="AG17" s="145" t="str">
        <f t="shared" si="8"/>
        <v>Expenditure on Food: In the province of 15Is less than 65% for % Is between 65-75Is greater than 75% for%</v>
      </c>
      <c r="AH17" s="145"/>
      <c r="AI17" s="145"/>
      <c r="AJ17" s="145"/>
      <c r="AK17" s="145"/>
      <c r="AL17" s="145" t="str">
        <f t="shared" si="9"/>
        <v>Sources of Cereals consumed: In the province of 15was market for %, was own production for%, was HFA for %, was gifts for%.</v>
      </c>
      <c r="AM17" s="145"/>
      <c r="AN17" s="145" t="str">
        <f t="shared" si="10"/>
        <v xml:space="preserve">Agriculture : In the province of 15%planted in the last agricultural season </v>
      </c>
      <c r="AO17" s="145"/>
      <c r="AP17" s="145"/>
      <c r="AQ17" s="145"/>
      <c r="AR17" s="145"/>
      <c r="AS17" s="145" t="str">
        <f t="shared" si="11"/>
        <v>HH shocks: In the province of The percentage of HH that experienced a shock in the last month is %.</v>
      </c>
      <c r="AT17" s="145"/>
      <c r="AU17" s="145" t="str">
        <f t="shared" si="0"/>
        <v>Access to improved Sources of Water: In the province of the percentage of HH with access to improved water sources ( including boreholes, piped water, covered wells) is %.</v>
      </c>
      <c r="AV17" s="145"/>
      <c r="AW17" s="145" t="str">
        <f t="shared" si="1"/>
        <v>Water treatment: In the province of the percentage of HH treating water is %</v>
      </c>
      <c r="AX17" s="145"/>
      <c r="AY17" s="145"/>
      <c r="AZ17" s="145"/>
      <c r="BA17"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8" spans="1:53" ht="15" thickBot="1">
      <c r="A18" s="607"/>
      <c r="B18" s="19">
        <v>16</v>
      </c>
      <c r="C18" s="143"/>
      <c r="D18" s="143"/>
      <c r="E18" s="143"/>
      <c r="F18" s="144" t="str">
        <f t="shared" si="3"/>
        <v>Emergency Coping : In the province of 16in the last 30 days (because of a lack of food) the % of HH that begged is%, the proportion that sold last female animal is %, and the percentage of HH that engaged in illegal income earning activities such as theft and prostitution was %</v>
      </c>
      <c r="G18" s="144"/>
      <c r="H18" s="144"/>
      <c r="I18" s="144"/>
      <c r="J18" s="143"/>
      <c r="K18" s="143"/>
      <c r="L18" s="143"/>
      <c r="M18" s="143"/>
      <c r="N18" s="143" t="str">
        <f t="shared" si="4"/>
        <v>Number of Meals : In the province of 16 the percentage of HH eating 0 meal per day is of %, the percentage of HH eating 1 meal per day is of %, the percentage of HH eating 1 meal per day is of %, the percentage of HH eating 2 meals per day is of  %, the percentage of HH eating 3 meals per day is of %.</v>
      </c>
      <c r="O18" s="143"/>
      <c r="P18" s="143"/>
      <c r="Q18" s="143"/>
      <c r="R18" s="143"/>
      <c r="S18"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8" s="143"/>
      <c r="U18" s="145"/>
      <c r="V18" s="145"/>
      <c r="W18" s="145"/>
      <c r="X18" s="145"/>
      <c r="Y18" s="145" t="str">
        <f t="shared" si="6"/>
        <v>Reason for Displacement : In the province of 16is intercommuncal conflict for % is armed confluct for % is natural disaster for is search for services such as  (health, education, etc.)%</v>
      </c>
      <c r="Z18" s="145"/>
      <c r="AA18" s="145"/>
      <c r="AB18" s="145"/>
      <c r="AC18" s="145" t="str">
        <f t="shared" si="7"/>
        <v>: In the province of 16%</v>
      </c>
      <c r="AD18" s="145"/>
      <c r="AE18" s="145"/>
      <c r="AF18" s="145"/>
      <c r="AG18" s="145" t="str">
        <f t="shared" si="8"/>
        <v>Expenditure on Food: In the province of 16Is less than 65% for % Is between 65-75Is greater than 75% for%</v>
      </c>
      <c r="AH18" s="145"/>
      <c r="AI18" s="145"/>
      <c r="AJ18" s="145"/>
      <c r="AK18" s="145"/>
      <c r="AL18" s="145" t="str">
        <f t="shared" si="9"/>
        <v>Sources of Cereals consumed: In the province of 16was market for %, was own production for%, was HFA for %, was gifts for%.</v>
      </c>
      <c r="AM18" s="145"/>
      <c r="AN18" s="145" t="str">
        <f t="shared" si="10"/>
        <v xml:space="preserve">Agriculture : In the province of 16%planted in the last agricultural season </v>
      </c>
      <c r="AO18" s="145"/>
      <c r="AP18" s="145"/>
      <c r="AQ18" s="145"/>
      <c r="AR18" s="145"/>
      <c r="AS18" s="145" t="str">
        <f t="shared" si="11"/>
        <v>HH shocks: In the province of The percentage of HH that experienced a shock in the last month is %.</v>
      </c>
      <c r="AT18" s="145"/>
      <c r="AU18" s="145" t="str">
        <f t="shared" si="0"/>
        <v>Access to improved Sources of Water: In the province of the percentage of HH with access to improved water sources ( including boreholes, piped water, covered wells) is %.</v>
      </c>
      <c r="AV18" s="145"/>
      <c r="AW18" s="145" t="str">
        <f t="shared" si="1"/>
        <v>Water treatment: In the province of the percentage of HH treating water is %</v>
      </c>
      <c r="AX18" s="145"/>
      <c r="AY18" s="145"/>
      <c r="AZ18" s="145"/>
      <c r="BA18"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9" spans="1:53" ht="15" thickBot="1">
      <c r="A19" s="607"/>
      <c r="B19" s="19">
        <v>17</v>
      </c>
      <c r="C19" s="143"/>
      <c r="D19" s="143"/>
      <c r="E19" s="143"/>
      <c r="F19" s="144" t="str">
        <f t="shared" si="3"/>
        <v>Emergency Coping : In the province of 17in the last 30 days (because of a lack of food) the % of HH that begged is%, the proportion that sold last female animal is %, and the percentage of HH that engaged in illegal income earning activities such as theft and prostitution was %</v>
      </c>
      <c r="G19" s="144"/>
      <c r="H19" s="144"/>
      <c r="I19" s="144"/>
      <c r="J19" s="143"/>
      <c r="K19" s="143"/>
      <c r="L19" s="143"/>
      <c r="M19" s="143"/>
      <c r="N19" s="143" t="str">
        <f t="shared" si="4"/>
        <v>Number of Meals : In the province of 17 the percentage of HH eating 0 meal per day is of %, the percentage of HH eating 1 meal per day is of %, the percentage of HH eating 1 meal per day is of %, the percentage of HH eating 2 meals per day is of  %, the percentage of HH eating 3 meals per day is of %.</v>
      </c>
      <c r="O19" s="143"/>
      <c r="P19" s="143"/>
      <c r="Q19" s="143"/>
      <c r="R19" s="143"/>
      <c r="S19"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19" s="143"/>
      <c r="U19" s="145"/>
      <c r="V19" s="145"/>
      <c r="W19" s="145"/>
      <c r="X19" s="145"/>
      <c r="Y19" s="145" t="str">
        <f t="shared" si="6"/>
        <v>Reason for Displacement : In the province of 17is intercommuncal conflict for % is armed confluct for % is natural disaster for is search for services such as  (health, education, etc.)%</v>
      </c>
      <c r="Z19" s="145"/>
      <c r="AA19" s="145"/>
      <c r="AB19" s="145"/>
      <c r="AC19" s="145" t="str">
        <f t="shared" si="7"/>
        <v>: In the province of 17%</v>
      </c>
      <c r="AD19" s="145"/>
      <c r="AE19" s="145"/>
      <c r="AF19" s="145"/>
      <c r="AG19" s="145" t="str">
        <f t="shared" si="8"/>
        <v>Expenditure on Food: In the province of 17Is less than 65% for % Is between 65-75Is greater than 75% for%</v>
      </c>
      <c r="AH19" s="145"/>
      <c r="AI19" s="145"/>
      <c r="AJ19" s="145"/>
      <c r="AK19" s="145"/>
      <c r="AL19" s="145" t="str">
        <f t="shared" si="9"/>
        <v>Sources of Cereals consumed: In the province of 17was market for %, was own production for%, was HFA for %, was gifts for%.</v>
      </c>
      <c r="AM19" s="145"/>
      <c r="AN19" s="145" t="str">
        <f t="shared" si="10"/>
        <v xml:space="preserve">Agriculture : In the province of 17%planted in the last agricultural season </v>
      </c>
      <c r="AO19" s="145"/>
      <c r="AP19" s="145"/>
      <c r="AQ19" s="145"/>
      <c r="AR19" s="145"/>
      <c r="AS19" s="145" t="str">
        <f t="shared" si="11"/>
        <v>HH shocks: In the province of The percentage of HH that experienced a shock in the last month is %.</v>
      </c>
      <c r="AT19" s="145"/>
      <c r="AU19" s="145" t="str">
        <f t="shared" si="0"/>
        <v>Access to improved Sources of Water: In the province of the percentage of HH with access to improved water sources ( including boreholes, piped water, covered wells) is %.</v>
      </c>
      <c r="AV19" s="145"/>
      <c r="AW19" s="145" t="str">
        <f t="shared" si="1"/>
        <v>Water treatment: In the province of the percentage of HH treating water is %</v>
      </c>
      <c r="AX19" s="145"/>
      <c r="AY19" s="145"/>
      <c r="AZ19" s="145"/>
      <c r="BA19"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0" spans="1:53" ht="15" thickBot="1">
      <c r="A20" s="607"/>
      <c r="B20" s="19">
        <v>18</v>
      </c>
      <c r="C20" s="143"/>
      <c r="D20" s="143"/>
      <c r="E20" s="143"/>
      <c r="F20" s="144" t="str">
        <f t="shared" si="3"/>
        <v>Emergency Coping : In the province of 18in the last 30 days (because of a lack of food) the % of HH that begged is%, the proportion that sold last female animal is %, and the percentage of HH that engaged in illegal income earning activities such as theft and prostitution was %</v>
      </c>
      <c r="G20" s="144"/>
      <c r="H20" s="144"/>
      <c r="I20" s="144"/>
      <c r="J20" s="143"/>
      <c r="K20" s="143"/>
      <c r="L20" s="143"/>
      <c r="M20" s="143"/>
      <c r="N20" s="143" t="str">
        <f t="shared" si="4"/>
        <v>Number of Meals : In the province of 18 the percentage of HH eating 0 meal per day is of %, the percentage of HH eating 1 meal per day is of %, the percentage of HH eating 1 meal per day is of %, the percentage of HH eating 2 meals per day is of  %, the percentage of HH eating 3 meals per day is of %.</v>
      </c>
      <c r="O20" s="143"/>
      <c r="P20" s="143"/>
      <c r="Q20" s="143"/>
      <c r="R20" s="143"/>
      <c r="S20"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0" s="143"/>
      <c r="U20" s="145"/>
      <c r="V20" s="145"/>
      <c r="W20" s="145"/>
      <c r="X20" s="145"/>
      <c r="Y20" s="145" t="str">
        <f t="shared" si="6"/>
        <v>Reason for Displacement : In the province of 18is intercommuncal conflict for % is armed confluct for % is natural disaster for is search for services such as  (health, education, etc.)%</v>
      </c>
      <c r="Z20" s="145"/>
      <c r="AA20" s="145"/>
      <c r="AB20" s="145"/>
      <c r="AC20" s="145" t="str">
        <f t="shared" si="7"/>
        <v>: In the province of 18%</v>
      </c>
      <c r="AD20" s="145"/>
      <c r="AE20" s="145"/>
      <c r="AF20" s="145"/>
      <c r="AG20" s="145" t="str">
        <f t="shared" si="8"/>
        <v>Expenditure on Food: In the province of 18Is less than 65% for % Is between 65-75Is greater than 75% for%</v>
      </c>
      <c r="AH20" s="145"/>
      <c r="AI20" s="145"/>
      <c r="AJ20" s="145"/>
      <c r="AK20" s="145"/>
      <c r="AL20" s="145" t="str">
        <f t="shared" si="9"/>
        <v>Sources of Cereals consumed: In the province of 18was market for %, was own production for%, was HFA for %, was gifts for%.</v>
      </c>
      <c r="AM20" s="145"/>
      <c r="AN20" s="145" t="str">
        <f t="shared" si="10"/>
        <v xml:space="preserve">Agriculture : In the province of 18%planted in the last agricultural season </v>
      </c>
      <c r="AO20" s="145"/>
      <c r="AP20" s="145"/>
      <c r="AQ20" s="145"/>
      <c r="AR20" s="145"/>
      <c r="AS20" s="145" t="str">
        <f t="shared" si="11"/>
        <v>HH shocks: In the province of The percentage of HH that experienced a shock in the last month is %.</v>
      </c>
      <c r="AT20" s="145"/>
      <c r="AU20" s="145" t="str">
        <f t="shared" si="0"/>
        <v>Access to improved Sources of Water: In the province of the percentage of HH with access to improved water sources ( including boreholes, piped water, covered wells) is %.</v>
      </c>
      <c r="AV20" s="145"/>
      <c r="AW20" s="145" t="str">
        <f t="shared" si="1"/>
        <v>Water treatment: In the province of the percentage of HH treating water is %</v>
      </c>
      <c r="AX20" s="145"/>
      <c r="AY20" s="145"/>
      <c r="AZ20" s="145"/>
      <c r="BA20"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1" spans="1:53" ht="15" thickBot="1">
      <c r="A21" s="607"/>
      <c r="B21" s="19">
        <v>19</v>
      </c>
      <c r="C21" s="143"/>
      <c r="D21" s="143"/>
      <c r="E21" s="143"/>
      <c r="F21" s="144" t="str">
        <f t="shared" si="3"/>
        <v>Emergency Coping : In the province of 19in the last 30 days (because of a lack of food) the % of HH that begged is%, the proportion that sold last female animal is %, and the percentage of HH that engaged in illegal income earning activities such as theft and prostitution was %</v>
      </c>
      <c r="G21" s="144"/>
      <c r="H21" s="144"/>
      <c r="I21" s="144"/>
      <c r="J21" s="143"/>
      <c r="K21" s="143"/>
      <c r="L21" s="143"/>
      <c r="M21" s="143"/>
      <c r="N21" s="143" t="str">
        <f t="shared" si="4"/>
        <v>Number of Meals : In the province of 19 the percentage of HH eating 0 meal per day is of %, the percentage of HH eating 1 meal per day is of %, the percentage of HH eating 1 meal per day is of %, the percentage of HH eating 2 meals per day is of  %, the percentage of HH eating 3 meals per day is of %.</v>
      </c>
      <c r="O21" s="143"/>
      <c r="P21" s="143"/>
      <c r="Q21" s="143"/>
      <c r="R21" s="143"/>
      <c r="S21"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1" s="143"/>
      <c r="U21" s="145"/>
      <c r="V21" s="145"/>
      <c r="W21" s="145"/>
      <c r="X21" s="145"/>
      <c r="Y21" s="145" t="str">
        <f t="shared" si="6"/>
        <v>Reason for Displacement : In the province of 19is intercommuncal conflict for % is armed confluct for % is natural disaster for is search for services such as  (health, education, etc.)%</v>
      </c>
      <c r="Z21" s="145"/>
      <c r="AA21" s="145"/>
      <c r="AB21" s="145"/>
      <c r="AC21" s="145" t="str">
        <f t="shared" si="7"/>
        <v>: In the province of 19%</v>
      </c>
      <c r="AD21" s="145"/>
      <c r="AE21" s="145"/>
      <c r="AF21" s="145"/>
      <c r="AG21" s="145" t="str">
        <f t="shared" si="8"/>
        <v>Expenditure on Food: In the province of 19Is less than 65% for % Is between 65-75Is greater than 75% for%</v>
      </c>
      <c r="AH21" s="145"/>
      <c r="AI21" s="145"/>
      <c r="AJ21" s="145"/>
      <c r="AK21" s="145"/>
      <c r="AL21" s="145" t="str">
        <f t="shared" si="9"/>
        <v>Sources of Cereals consumed: In the province of 19was market for %, was own production for%, was HFA for %, was gifts for%.</v>
      </c>
      <c r="AM21" s="145"/>
      <c r="AN21" s="145" t="str">
        <f t="shared" si="10"/>
        <v xml:space="preserve">Agriculture : In the province of 19%planted in the last agricultural season </v>
      </c>
      <c r="AO21" s="145"/>
      <c r="AP21" s="145"/>
      <c r="AQ21" s="145"/>
      <c r="AR21" s="145"/>
      <c r="AS21" s="145" t="str">
        <f t="shared" si="11"/>
        <v>HH shocks: In the province of The percentage of HH that experienced a shock in the last month is %.</v>
      </c>
      <c r="AT21" s="145"/>
      <c r="AU21" s="145" t="str">
        <f t="shared" si="0"/>
        <v>Access to improved Sources of Water: In the province of the percentage of HH with access to improved water sources ( including boreholes, piped water, covered wells) is %.</v>
      </c>
      <c r="AV21" s="145"/>
      <c r="AW21" s="145" t="str">
        <f t="shared" si="1"/>
        <v>Water treatment: In the province of the percentage of HH treating water is %</v>
      </c>
      <c r="AX21" s="145"/>
      <c r="AY21" s="145"/>
      <c r="AZ21" s="145"/>
      <c r="BA21"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2" spans="1:53" ht="15" thickBot="1">
      <c r="A22" s="607"/>
      <c r="B22" s="19">
        <v>20</v>
      </c>
      <c r="C22" s="143"/>
      <c r="D22" s="143"/>
      <c r="E22" s="143"/>
      <c r="F22" s="144" t="str">
        <f t="shared" si="3"/>
        <v>Emergency Coping : In the province of 20in the last 30 days (because of a lack of food) the % of HH that begged is%, the proportion that sold last female animal is %, and the percentage of HH that engaged in illegal income earning activities such as theft and prostitution was %</v>
      </c>
      <c r="G22" s="144"/>
      <c r="H22" s="144"/>
      <c r="I22" s="144"/>
      <c r="J22" s="143"/>
      <c r="K22" s="143"/>
      <c r="L22" s="143"/>
      <c r="M22" s="143"/>
      <c r="N22" s="143" t="str">
        <f t="shared" si="4"/>
        <v>Number of Meals : In the province of 20 the percentage of HH eating 0 meal per day is of %, the percentage of HH eating 1 meal per day is of %, the percentage of HH eating 1 meal per day is of %, the percentage of HH eating 2 meals per day is of  %, the percentage of HH eating 3 meals per day is of %.</v>
      </c>
      <c r="O22" s="143"/>
      <c r="P22" s="143"/>
      <c r="Q22" s="143"/>
      <c r="R22" s="143"/>
      <c r="S22"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2" s="143"/>
      <c r="U22" s="145"/>
      <c r="V22" s="145"/>
      <c r="W22" s="145"/>
      <c r="X22" s="145"/>
      <c r="Y22" s="145" t="str">
        <f t="shared" si="6"/>
        <v>Reason for Displacement : In the province of 20is intercommuncal conflict for % is armed confluct for % is natural disaster for is search for services such as  (health, education, etc.)%</v>
      </c>
      <c r="Z22" s="145"/>
      <c r="AA22" s="145"/>
      <c r="AB22" s="145"/>
      <c r="AC22" s="145" t="str">
        <f t="shared" si="7"/>
        <v>: In the province of 20%</v>
      </c>
      <c r="AD22" s="145"/>
      <c r="AE22" s="145"/>
      <c r="AF22" s="145"/>
      <c r="AG22" s="145" t="str">
        <f t="shared" si="8"/>
        <v>Expenditure on Food: In the province of 20Is less than 65% for % Is between 65-75Is greater than 75% for%</v>
      </c>
      <c r="AH22" s="145"/>
      <c r="AI22" s="145"/>
      <c r="AJ22" s="145"/>
      <c r="AK22" s="145"/>
      <c r="AL22" s="145" t="str">
        <f t="shared" si="9"/>
        <v>Sources of Cereals consumed: In the province of 20was market for %, was own production for%, was HFA for %, was gifts for%.</v>
      </c>
      <c r="AM22" s="145"/>
      <c r="AN22" s="145" t="str">
        <f t="shared" si="10"/>
        <v xml:space="preserve">Agriculture : In the province of 20%planted in the last agricultural season </v>
      </c>
      <c r="AO22" s="145"/>
      <c r="AP22" s="145"/>
      <c r="AQ22" s="145"/>
      <c r="AR22" s="145"/>
      <c r="AS22" s="145" t="str">
        <f t="shared" si="11"/>
        <v>HH shocks: In the province of The percentage of HH that experienced a shock in the last month is %.</v>
      </c>
      <c r="AT22" s="145"/>
      <c r="AU22" s="145" t="str">
        <f t="shared" si="0"/>
        <v>Access to improved Sources of Water: In the province of the percentage of HH with access to improved water sources ( including boreholes, piped water, covered wells) is %.</v>
      </c>
      <c r="AV22" s="145"/>
      <c r="AW22" s="145" t="str">
        <f t="shared" si="1"/>
        <v>Water treatment: In the province of the percentage of HH treating water is %</v>
      </c>
      <c r="AX22" s="145"/>
      <c r="AY22" s="145"/>
      <c r="AZ22" s="145"/>
      <c r="BA22"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3" spans="1:53" ht="15" thickBot="1">
      <c r="A23" s="607"/>
      <c r="B23" s="19">
        <v>21</v>
      </c>
      <c r="C23" s="143"/>
      <c r="D23" s="143"/>
      <c r="E23" s="143"/>
      <c r="F23" s="144" t="str">
        <f t="shared" si="3"/>
        <v>Emergency Coping : In the province of 21in the last 30 days (because of a lack of food) the % of HH that begged is%, the proportion that sold last female animal is %, and the percentage of HH that engaged in illegal income earning activities such as theft and prostitution was %</v>
      </c>
      <c r="G23" s="144"/>
      <c r="H23" s="144"/>
      <c r="I23" s="144"/>
      <c r="J23" s="143"/>
      <c r="K23" s="143"/>
      <c r="L23" s="143"/>
      <c r="M23" s="143"/>
      <c r="N23" s="143" t="str">
        <f t="shared" si="4"/>
        <v>Number of Meals : In the province of 21 the percentage of HH eating 0 meal per day is of %, the percentage of HH eating 1 meal per day is of %, the percentage of HH eating 1 meal per day is of %, the percentage of HH eating 2 meals per day is of  %, the percentage of HH eating 3 meals per day is of %.</v>
      </c>
      <c r="O23" s="143"/>
      <c r="P23" s="143"/>
      <c r="Q23" s="143"/>
      <c r="R23" s="143"/>
      <c r="S23"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3" s="143"/>
      <c r="U23" s="145"/>
      <c r="V23" s="145"/>
      <c r="W23" s="145"/>
      <c r="X23" s="145"/>
      <c r="Y23" s="145" t="str">
        <f t="shared" si="6"/>
        <v>Reason for Displacement : In the province of 21is intercommuncal conflict for % is armed confluct for % is natural disaster for is search for services such as  (health, education, etc.)%</v>
      </c>
      <c r="Z23" s="145"/>
      <c r="AA23" s="145"/>
      <c r="AB23" s="145"/>
      <c r="AC23" s="145" t="str">
        <f t="shared" si="7"/>
        <v>: In the province of 21%</v>
      </c>
      <c r="AD23" s="145"/>
      <c r="AE23" s="145"/>
      <c r="AF23" s="145"/>
      <c r="AG23" s="145" t="str">
        <f t="shared" si="8"/>
        <v>Expenditure on Food: In the province of 21Is less than 65% for % Is between 65-75Is greater than 75% for%</v>
      </c>
      <c r="AH23" s="145"/>
      <c r="AI23" s="145"/>
      <c r="AJ23" s="145"/>
      <c r="AK23" s="145"/>
      <c r="AL23" s="145" t="str">
        <f t="shared" si="9"/>
        <v>Sources of Cereals consumed: In the province of 21was market for %, was own production for%, was HFA for %, was gifts for%.</v>
      </c>
      <c r="AM23" s="145"/>
      <c r="AN23" s="145" t="str">
        <f t="shared" si="10"/>
        <v xml:space="preserve">Agriculture : In the province of 21%planted in the last agricultural season </v>
      </c>
      <c r="AO23" s="145"/>
      <c r="AP23" s="145"/>
      <c r="AQ23" s="145"/>
      <c r="AR23" s="145"/>
      <c r="AS23" s="145" t="str">
        <f t="shared" si="11"/>
        <v>HH shocks: In the province of The percentage of HH that experienced a shock in the last month is %.</v>
      </c>
      <c r="AT23" s="145"/>
      <c r="AU23" s="145" t="str">
        <f t="shared" si="0"/>
        <v>Access to improved Sources of Water: In the province of the percentage of HH with access to improved water sources ( including boreholes, piped water, covered wells) is %.</v>
      </c>
      <c r="AV23" s="145"/>
      <c r="AW23" s="145" t="str">
        <f t="shared" si="1"/>
        <v>Water treatment: In the province of the percentage of HH treating water is %</v>
      </c>
      <c r="AX23" s="145"/>
      <c r="AY23" s="145"/>
      <c r="AZ23" s="145"/>
      <c r="BA23"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4" spans="1:53" ht="15" thickBot="1">
      <c r="A24" s="607"/>
      <c r="B24" s="19">
        <v>22</v>
      </c>
      <c r="C24" s="143"/>
      <c r="D24" s="143"/>
      <c r="E24" s="143"/>
      <c r="F24" s="144" t="str">
        <f t="shared" si="3"/>
        <v>Emergency Coping : In the province of 22in the last 30 days (because of a lack of food) the % of HH that begged is%, the proportion that sold last female animal is %, and the percentage of HH that engaged in illegal income earning activities such as theft and prostitution was %</v>
      </c>
      <c r="G24" s="144"/>
      <c r="H24" s="144"/>
      <c r="I24" s="144"/>
      <c r="J24" s="143"/>
      <c r="K24" s="143"/>
      <c r="L24" s="143"/>
      <c r="M24" s="143"/>
      <c r="N24" s="143" t="str">
        <f t="shared" si="4"/>
        <v>Number of Meals : In the province of 22 the percentage of HH eating 0 meal per day is of %, the percentage of HH eating 1 meal per day is of %, the percentage of HH eating 1 meal per day is of %, the percentage of HH eating 2 meals per day is of  %, the percentage of HH eating 3 meals per day is of %.</v>
      </c>
      <c r="O24" s="143"/>
      <c r="P24" s="143"/>
      <c r="Q24" s="143"/>
      <c r="R24" s="143"/>
      <c r="S24"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4" s="143"/>
      <c r="U24" s="145"/>
      <c r="V24" s="145"/>
      <c r="W24" s="145"/>
      <c r="X24" s="145"/>
      <c r="Y24" s="145" t="str">
        <f t="shared" si="6"/>
        <v>Reason for Displacement : In the province of 22is intercommuncal conflict for % is armed confluct for % is natural disaster for is search for services such as  (health, education, etc.)%</v>
      </c>
      <c r="Z24" s="145"/>
      <c r="AA24" s="145"/>
      <c r="AB24" s="145"/>
      <c r="AC24" s="145" t="str">
        <f t="shared" si="7"/>
        <v>: In the province of 22%</v>
      </c>
      <c r="AD24" s="145"/>
      <c r="AE24" s="145"/>
      <c r="AF24" s="145"/>
      <c r="AG24" s="145" t="str">
        <f t="shared" si="8"/>
        <v>Expenditure on Food: In the province of 22Is less than 65% for % Is between 65-75Is greater than 75% for%</v>
      </c>
      <c r="AH24" s="145"/>
      <c r="AI24" s="145"/>
      <c r="AJ24" s="145"/>
      <c r="AK24" s="145"/>
      <c r="AL24" s="145" t="str">
        <f t="shared" si="9"/>
        <v>Sources of Cereals consumed: In the province of 22was market for %, was own production for%, was HFA for %, was gifts for%.</v>
      </c>
      <c r="AM24" s="145"/>
      <c r="AN24" s="145" t="str">
        <f t="shared" si="10"/>
        <v xml:space="preserve">Agriculture : In the province of 22%planted in the last agricultural season </v>
      </c>
      <c r="AO24" s="145"/>
      <c r="AP24" s="145"/>
      <c r="AQ24" s="145"/>
      <c r="AR24" s="145"/>
      <c r="AS24" s="145" t="str">
        <f t="shared" si="11"/>
        <v>HH shocks: In the province of The percentage of HH that experienced a shock in the last month is %.</v>
      </c>
      <c r="AT24" s="145"/>
      <c r="AU24" s="145" t="str">
        <f t="shared" si="0"/>
        <v>Access to improved Sources of Water: In the province of the percentage of HH with access to improved water sources ( including boreholes, piped water, covered wells) is %.</v>
      </c>
      <c r="AV24" s="145"/>
      <c r="AW24" s="145" t="str">
        <f t="shared" si="1"/>
        <v>Water treatment: In the province of the percentage of HH treating water is %</v>
      </c>
      <c r="AX24" s="145"/>
      <c r="AY24" s="145"/>
      <c r="AZ24" s="145"/>
      <c r="BA24"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5" spans="1:53" ht="15" thickBot="1">
      <c r="A25" s="607"/>
      <c r="B25" s="19">
        <v>23</v>
      </c>
      <c r="C25" s="143"/>
      <c r="D25" s="143"/>
      <c r="E25" s="143"/>
      <c r="F25" s="144" t="str">
        <f t="shared" si="3"/>
        <v>Emergency Coping : In the province of 23in the last 30 days (because of a lack of food) the % of HH that begged is%, the proportion that sold last female animal is %, and the percentage of HH that engaged in illegal income earning activities such as theft and prostitution was %</v>
      </c>
      <c r="G25" s="144"/>
      <c r="H25" s="144"/>
      <c r="I25" s="144"/>
      <c r="J25" s="143"/>
      <c r="K25" s="143"/>
      <c r="L25" s="143"/>
      <c r="M25" s="143"/>
      <c r="N25" s="143" t="str">
        <f t="shared" si="4"/>
        <v>Number of Meals : In the province of 23 the percentage of HH eating 0 meal per day is of %, the percentage of HH eating 1 meal per day is of %, the percentage of HH eating 1 meal per day is of %, the percentage of HH eating 2 meals per day is of  %, the percentage of HH eating 3 meals per day is of %.</v>
      </c>
      <c r="O25" s="143"/>
      <c r="P25" s="143"/>
      <c r="Q25" s="143"/>
      <c r="R25" s="143"/>
      <c r="S25"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5" s="143"/>
      <c r="U25" s="145"/>
      <c r="V25" s="145"/>
      <c r="W25" s="145"/>
      <c r="X25" s="145"/>
      <c r="Y25" s="145" t="str">
        <f t="shared" si="6"/>
        <v>Reason for Displacement : In the province of 23is intercommuncal conflict for % is armed confluct for % is natural disaster for is search for services such as  (health, education, etc.)%</v>
      </c>
      <c r="Z25" s="145"/>
      <c r="AA25" s="145"/>
      <c r="AB25" s="145"/>
      <c r="AC25" s="145" t="str">
        <f t="shared" si="7"/>
        <v>: In the province of 23%</v>
      </c>
      <c r="AD25" s="145"/>
      <c r="AE25" s="145"/>
      <c r="AF25" s="145"/>
      <c r="AG25" s="145" t="str">
        <f t="shared" si="8"/>
        <v>Expenditure on Food: In the province of 23Is less than 65% for % Is between 65-75Is greater than 75% for%</v>
      </c>
      <c r="AH25" s="145"/>
      <c r="AI25" s="145"/>
      <c r="AJ25" s="145"/>
      <c r="AK25" s="145"/>
      <c r="AL25" s="145" t="str">
        <f t="shared" si="9"/>
        <v>Sources of Cereals consumed: In the province of 23was market for %, was own production for%, was HFA for %, was gifts for%.</v>
      </c>
      <c r="AM25" s="145"/>
      <c r="AN25" s="145" t="str">
        <f t="shared" si="10"/>
        <v xml:space="preserve">Agriculture : In the province of 23%planted in the last agricultural season </v>
      </c>
      <c r="AO25" s="145"/>
      <c r="AP25" s="145"/>
      <c r="AQ25" s="145"/>
      <c r="AR25" s="145"/>
      <c r="AS25" s="145" t="str">
        <f t="shared" si="11"/>
        <v>HH shocks: In the province of The percentage of HH that experienced a shock in the last month is %.</v>
      </c>
      <c r="AT25" s="145"/>
      <c r="AU25" s="145" t="str">
        <f t="shared" si="0"/>
        <v>Access to improved Sources of Water: In the province of the percentage of HH with access to improved water sources ( including boreholes, piped water, covered wells) is %.</v>
      </c>
      <c r="AV25" s="145"/>
      <c r="AW25" s="145" t="str">
        <f t="shared" si="1"/>
        <v>Water treatment: In the province of the percentage of HH treating water is %</v>
      </c>
      <c r="AX25" s="145"/>
      <c r="AY25" s="145"/>
      <c r="AZ25" s="145"/>
      <c r="BA25"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6" spans="1:53" ht="15" thickBot="1">
      <c r="A26" s="607"/>
      <c r="B26" s="19">
        <v>24</v>
      </c>
      <c r="C26" s="143"/>
      <c r="D26" s="143"/>
      <c r="E26" s="143"/>
      <c r="F26" s="144" t="str">
        <f t="shared" si="3"/>
        <v>Emergency Coping : In the province of 24in the last 30 days (because of a lack of food) the % of HH that begged is%, the proportion that sold last female animal is %, and the percentage of HH that engaged in illegal income earning activities such as theft and prostitution was %</v>
      </c>
      <c r="G26" s="144"/>
      <c r="H26" s="144"/>
      <c r="I26" s="144"/>
      <c r="J26" s="143"/>
      <c r="K26" s="143"/>
      <c r="L26" s="143"/>
      <c r="M26" s="143"/>
      <c r="N26" s="143" t="str">
        <f t="shared" si="4"/>
        <v>Number of Meals : In the province of 24 the percentage of HH eating 0 meal per day is of %, the percentage of HH eating 1 meal per day is of %, the percentage of HH eating 1 meal per day is of %, the percentage of HH eating 2 meals per day is of  %, the percentage of HH eating 3 meals per day is of %.</v>
      </c>
      <c r="O26" s="143"/>
      <c r="P26" s="143"/>
      <c r="Q26" s="143"/>
      <c r="R26" s="143"/>
      <c r="S26"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6" s="143"/>
      <c r="U26" s="145"/>
      <c r="V26" s="145"/>
      <c r="W26" s="145"/>
      <c r="X26" s="145"/>
      <c r="Y26" s="145" t="str">
        <f t="shared" si="6"/>
        <v>Reason for Displacement : In the province of 24is intercommuncal conflict for % is armed confluct for % is natural disaster for is search for services such as  (health, education, etc.)%</v>
      </c>
      <c r="Z26" s="145"/>
      <c r="AA26" s="145"/>
      <c r="AB26" s="145"/>
      <c r="AC26" s="145" t="str">
        <f t="shared" si="7"/>
        <v>: In the province of 24%</v>
      </c>
      <c r="AD26" s="145"/>
      <c r="AE26" s="145"/>
      <c r="AF26" s="145"/>
      <c r="AG26" s="145" t="str">
        <f t="shared" si="8"/>
        <v>Expenditure on Food: In the province of 24Is less than 65% for % Is between 65-75Is greater than 75% for%</v>
      </c>
      <c r="AH26" s="145"/>
      <c r="AI26" s="145"/>
      <c r="AJ26" s="145"/>
      <c r="AK26" s="145"/>
      <c r="AL26" s="145" t="str">
        <f t="shared" si="9"/>
        <v>Sources of Cereals consumed: In the province of 24was market for %, was own production for%, was HFA for %, was gifts for%.</v>
      </c>
      <c r="AM26" s="145"/>
      <c r="AN26" s="145" t="str">
        <f t="shared" si="10"/>
        <v xml:space="preserve">Agriculture : In the province of 24%planted in the last agricultural season </v>
      </c>
      <c r="AO26" s="145"/>
      <c r="AP26" s="145"/>
      <c r="AQ26" s="145"/>
      <c r="AR26" s="145"/>
      <c r="AS26" s="145" t="str">
        <f t="shared" si="11"/>
        <v>HH shocks: In the province of The percentage of HH that experienced a shock in the last month is %.</v>
      </c>
      <c r="AT26" s="145"/>
      <c r="AU26" s="145" t="str">
        <f t="shared" si="0"/>
        <v>Access to improved Sources of Water: In the province of the percentage of HH with access to improved water sources ( including boreholes, piped water, covered wells) is %.</v>
      </c>
      <c r="AV26" s="145"/>
      <c r="AW26" s="145" t="str">
        <f t="shared" si="1"/>
        <v>Water treatment: In the province of the percentage of HH treating water is %</v>
      </c>
      <c r="AX26" s="145"/>
      <c r="AY26" s="145"/>
      <c r="AZ26" s="145"/>
      <c r="BA26"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7" spans="1:53" ht="15" thickBot="1">
      <c r="A27" s="607"/>
      <c r="B27" s="19">
        <v>25</v>
      </c>
      <c r="C27" s="143"/>
      <c r="D27" s="143"/>
      <c r="E27" s="143"/>
      <c r="F27" s="144" t="str">
        <f t="shared" si="3"/>
        <v>Emergency Coping : In the province of 25in the last 30 days (because of a lack of food) the % of HH that begged is%, the proportion that sold last female animal is %, and the percentage of HH that engaged in illegal income earning activities such as theft and prostitution was %</v>
      </c>
      <c r="G27" s="144"/>
      <c r="H27" s="144"/>
      <c r="I27" s="144"/>
      <c r="J27" s="143"/>
      <c r="K27" s="143"/>
      <c r="L27" s="143"/>
      <c r="M27" s="143"/>
      <c r="N27" s="143" t="str">
        <f t="shared" si="4"/>
        <v>Number of Meals : In the province of 25 the percentage of HH eating 0 meal per day is of %, the percentage of HH eating 1 meal per day is of %, the percentage of HH eating 1 meal per day is of %, the percentage of HH eating 2 meals per day is of  %, the percentage of HH eating 3 meals per day is of %.</v>
      </c>
      <c r="O27" s="143"/>
      <c r="P27" s="143"/>
      <c r="Q27" s="143"/>
      <c r="R27" s="143"/>
      <c r="S27"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7" s="143"/>
      <c r="U27" s="145"/>
      <c r="V27" s="145"/>
      <c r="W27" s="145"/>
      <c r="X27" s="145"/>
      <c r="Y27" s="145" t="str">
        <f t="shared" si="6"/>
        <v>Reason for Displacement : In the province of 25is intercommuncal conflict for % is armed confluct for % is natural disaster for is search for services such as  (health, education, etc.)%</v>
      </c>
      <c r="Z27" s="145"/>
      <c r="AA27" s="145"/>
      <c r="AB27" s="145"/>
      <c r="AC27" s="145" t="str">
        <f t="shared" si="7"/>
        <v>: In the province of 25%</v>
      </c>
      <c r="AD27" s="145"/>
      <c r="AE27" s="145"/>
      <c r="AF27" s="145"/>
      <c r="AG27" s="145" t="str">
        <f t="shared" si="8"/>
        <v>Expenditure on Food: In the province of 25Is less than 65% for % Is between 65-75Is greater than 75% for%</v>
      </c>
      <c r="AH27" s="145"/>
      <c r="AI27" s="145"/>
      <c r="AJ27" s="145"/>
      <c r="AK27" s="145"/>
      <c r="AL27" s="145" t="str">
        <f t="shared" si="9"/>
        <v>Sources of Cereals consumed: In the province of 25was market for %, was own production for%, was HFA for %, was gifts for%.</v>
      </c>
      <c r="AM27" s="145"/>
      <c r="AN27" s="145" t="str">
        <f t="shared" si="10"/>
        <v xml:space="preserve">Agriculture : In the province of 25%planted in the last agricultural season </v>
      </c>
      <c r="AO27" s="145"/>
      <c r="AP27" s="145"/>
      <c r="AQ27" s="145"/>
      <c r="AR27" s="145"/>
      <c r="AS27" s="145" t="str">
        <f t="shared" si="11"/>
        <v>HH shocks: In the province of The percentage of HH that experienced a shock in the last month is %.</v>
      </c>
      <c r="AT27" s="145"/>
      <c r="AU27" s="145" t="str">
        <f t="shared" si="0"/>
        <v>Access to improved Sources of Water: In the province of the percentage of HH with access to improved water sources ( including boreholes, piped water, covered wells) is %.</v>
      </c>
      <c r="AV27" s="145"/>
      <c r="AW27" s="145" t="str">
        <f t="shared" si="1"/>
        <v>Water treatment: In the province of the percentage of HH treating water is %</v>
      </c>
      <c r="AX27" s="145"/>
      <c r="AY27" s="145"/>
      <c r="AZ27" s="145"/>
      <c r="BA27"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8" spans="1:53" ht="15" thickBot="1">
      <c r="A28" s="607"/>
      <c r="B28" s="19">
        <v>26</v>
      </c>
      <c r="C28" s="143"/>
      <c r="D28" s="143"/>
      <c r="E28" s="143"/>
      <c r="F28" s="144" t="str">
        <f t="shared" si="3"/>
        <v>Emergency Coping : In the province of 26in the last 30 days (because of a lack of food) the % of HH that begged is%, the proportion that sold last female animal is %, and the percentage of HH that engaged in illegal income earning activities such as theft and prostitution was %</v>
      </c>
      <c r="G28" s="144"/>
      <c r="H28" s="144"/>
      <c r="I28" s="144"/>
      <c r="J28" s="143"/>
      <c r="K28" s="143"/>
      <c r="L28" s="143"/>
      <c r="M28" s="143"/>
      <c r="N28" s="143" t="str">
        <f t="shared" si="4"/>
        <v>Number of Meals : In the province of 26 the percentage of HH eating 0 meal per day is of %, the percentage of HH eating 1 meal per day is of %, the percentage of HH eating 1 meal per day is of %, the percentage of HH eating 2 meals per day is of  %, the percentage of HH eating 3 meals per day is of %.</v>
      </c>
      <c r="O28" s="143"/>
      <c r="P28" s="143"/>
      <c r="Q28" s="143"/>
      <c r="R28" s="143"/>
      <c r="S28"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8" s="143"/>
      <c r="U28" s="145"/>
      <c r="V28" s="145"/>
      <c r="W28" s="145"/>
      <c r="X28" s="145"/>
      <c r="Y28" s="145" t="str">
        <f t="shared" si="6"/>
        <v>Reason for Displacement : In the province of 26is intercommuncal conflict for % is armed confluct for % is natural disaster for is search for services such as  (health, education, etc.)%</v>
      </c>
      <c r="Z28" s="145"/>
      <c r="AA28" s="145"/>
      <c r="AB28" s="145"/>
      <c r="AC28" s="145" t="str">
        <f t="shared" si="7"/>
        <v>: In the province of 26%</v>
      </c>
      <c r="AD28" s="145"/>
      <c r="AE28" s="145"/>
      <c r="AF28" s="145"/>
      <c r="AG28" s="145" t="str">
        <f t="shared" si="8"/>
        <v>Expenditure on Food: In the province of 26Is less than 65% for % Is between 65-75Is greater than 75% for%</v>
      </c>
      <c r="AH28" s="145"/>
      <c r="AI28" s="145"/>
      <c r="AJ28" s="145"/>
      <c r="AK28" s="145"/>
      <c r="AL28" s="145" t="str">
        <f t="shared" si="9"/>
        <v>Sources of Cereals consumed: In the province of 26was market for %, was own production for%, was HFA for %, was gifts for%.</v>
      </c>
      <c r="AM28" s="145"/>
      <c r="AN28" s="145" t="str">
        <f t="shared" si="10"/>
        <v xml:space="preserve">Agriculture : In the province of 26%planted in the last agricultural season </v>
      </c>
      <c r="AO28" s="145"/>
      <c r="AP28" s="145"/>
      <c r="AQ28" s="145"/>
      <c r="AR28" s="145"/>
      <c r="AS28" s="145" t="str">
        <f t="shared" si="11"/>
        <v>HH shocks: In the province of The percentage of HH that experienced a shock in the last month is %.</v>
      </c>
      <c r="AT28" s="145"/>
      <c r="AU28" s="145" t="str">
        <f t="shared" si="0"/>
        <v>Access to improved Sources of Water: In the province of the percentage of HH with access to improved water sources ( including boreholes, piped water, covered wells) is %.</v>
      </c>
      <c r="AV28" s="145"/>
      <c r="AW28" s="145" t="str">
        <f t="shared" si="1"/>
        <v>Water treatment: In the province of the percentage of HH treating water is %</v>
      </c>
      <c r="AX28" s="145"/>
      <c r="AY28" s="145"/>
      <c r="AZ28" s="145"/>
      <c r="BA28"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9" spans="1:53" ht="15" thickBot="1">
      <c r="A29" s="607"/>
      <c r="B29" s="19">
        <v>27</v>
      </c>
      <c r="C29" s="143"/>
      <c r="D29" s="143"/>
      <c r="E29" s="143"/>
      <c r="F29" s="144" t="str">
        <f t="shared" si="3"/>
        <v>Emergency Coping : In the province of 27in the last 30 days (because of a lack of food) the % of HH that begged is%, the proportion that sold last female animal is %, and the percentage of HH that engaged in illegal income earning activities such as theft and prostitution was %</v>
      </c>
      <c r="G29" s="144"/>
      <c r="H29" s="144"/>
      <c r="I29" s="144"/>
      <c r="J29" s="143"/>
      <c r="K29" s="143"/>
      <c r="L29" s="143"/>
      <c r="M29" s="143"/>
      <c r="N29" s="143" t="str">
        <f t="shared" si="4"/>
        <v>Number of Meals : In the province of 27 the percentage of HH eating 0 meal per day is of %, the percentage of HH eating 1 meal per day is of %, the percentage of HH eating 1 meal per day is of %, the percentage of HH eating 2 meals per day is of  %, the percentage of HH eating 3 meals per day is of %.</v>
      </c>
      <c r="O29" s="143"/>
      <c r="P29" s="143"/>
      <c r="Q29" s="143"/>
      <c r="R29" s="143"/>
      <c r="S29"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29" s="143"/>
      <c r="U29" s="145"/>
      <c r="V29" s="145"/>
      <c r="W29" s="145"/>
      <c r="X29" s="145"/>
      <c r="Y29" s="145" t="str">
        <f t="shared" si="6"/>
        <v>Reason for Displacement : In the province of 27is intercommuncal conflict for % is armed confluct for % is natural disaster for is search for services such as  (health, education, etc.)%</v>
      </c>
      <c r="Z29" s="145"/>
      <c r="AA29" s="145"/>
      <c r="AB29" s="145"/>
      <c r="AC29" s="145" t="str">
        <f t="shared" si="7"/>
        <v>: In the province of 27%</v>
      </c>
      <c r="AD29" s="145"/>
      <c r="AE29" s="145"/>
      <c r="AF29" s="145"/>
      <c r="AG29" s="145" t="str">
        <f t="shared" si="8"/>
        <v>Expenditure on Food: In the province of 27Is less than 65% for % Is between 65-75Is greater than 75% for%</v>
      </c>
      <c r="AH29" s="145"/>
      <c r="AI29" s="145"/>
      <c r="AJ29" s="145"/>
      <c r="AK29" s="145"/>
      <c r="AL29" s="145" t="str">
        <f t="shared" si="9"/>
        <v>Sources of Cereals consumed: In the province of 27was market for %, was own production for%, was HFA for %, was gifts for%.</v>
      </c>
      <c r="AM29" s="145"/>
      <c r="AN29" s="145" t="str">
        <f t="shared" si="10"/>
        <v xml:space="preserve">Agriculture : In the province of 27%planted in the last agricultural season </v>
      </c>
      <c r="AO29" s="145"/>
      <c r="AP29" s="145"/>
      <c r="AQ29" s="145"/>
      <c r="AR29" s="145"/>
      <c r="AS29" s="145" t="str">
        <f t="shared" si="11"/>
        <v>HH shocks: In the province of The percentage of HH that experienced a shock in the last month is %.</v>
      </c>
      <c r="AT29" s="145"/>
      <c r="AU29" s="145" t="str">
        <f t="shared" si="0"/>
        <v>Access to improved Sources of Water: In the province of the percentage of HH with access to improved water sources ( including boreholes, piped water, covered wells) is %.</v>
      </c>
      <c r="AV29" s="145"/>
      <c r="AW29" s="145" t="str">
        <f t="shared" si="1"/>
        <v>Water treatment: In the province of the percentage of HH treating water is %</v>
      </c>
      <c r="AX29" s="145"/>
      <c r="AY29" s="145"/>
      <c r="AZ29" s="145"/>
      <c r="BA29"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0" spans="1:53" ht="15" thickBot="1">
      <c r="A30" s="607"/>
      <c r="B30" s="19">
        <v>28</v>
      </c>
      <c r="C30" s="143"/>
      <c r="D30" s="143"/>
      <c r="E30" s="143"/>
      <c r="F30" s="144" t="str">
        <f t="shared" si="3"/>
        <v>Emergency Coping : In the province of 28in the last 30 days (because of a lack of food) the % of HH that begged is%, the proportion that sold last female animal is %, and the percentage of HH that engaged in illegal income earning activities such as theft and prostitution was %</v>
      </c>
      <c r="G30" s="144"/>
      <c r="H30" s="144"/>
      <c r="I30" s="144"/>
      <c r="J30" s="143"/>
      <c r="K30" s="143"/>
      <c r="L30" s="143"/>
      <c r="M30" s="143"/>
      <c r="N30" s="143" t="str">
        <f t="shared" si="4"/>
        <v>Number of Meals : In the province of 28 the percentage of HH eating 0 meal per day is of %, the percentage of HH eating 1 meal per day is of %, the percentage of HH eating 1 meal per day is of %, the percentage of HH eating 2 meals per day is of  %, the percentage of HH eating 3 meals per day is of %.</v>
      </c>
      <c r="O30" s="143"/>
      <c r="P30" s="143"/>
      <c r="Q30" s="143"/>
      <c r="R30" s="143"/>
      <c r="S30"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0" s="143"/>
      <c r="U30" s="145"/>
      <c r="V30" s="145"/>
      <c r="W30" s="145"/>
      <c r="X30" s="145"/>
      <c r="Y30" s="145" t="str">
        <f t="shared" si="6"/>
        <v>Reason for Displacement : In the province of 28is intercommuncal conflict for % is armed confluct for % is natural disaster for is search for services such as  (health, education, etc.)%</v>
      </c>
      <c r="Z30" s="145"/>
      <c r="AA30" s="145"/>
      <c r="AB30" s="145"/>
      <c r="AC30" s="145" t="str">
        <f t="shared" si="7"/>
        <v>: In the province of 28%</v>
      </c>
      <c r="AD30" s="145"/>
      <c r="AE30" s="145"/>
      <c r="AF30" s="145"/>
      <c r="AG30" s="145" t="str">
        <f t="shared" si="8"/>
        <v>Expenditure on Food: In the province of 28Is less than 65% for % Is between 65-75Is greater than 75% for%</v>
      </c>
      <c r="AH30" s="145"/>
      <c r="AI30" s="145"/>
      <c r="AJ30" s="145"/>
      <c r="AK30" s="145"/>
      <c r="AL30" s="145" t="str">
        <f t="shared" si="9"/>
        <v>Sources of Cereals consumed: In the province of 28was market for %, was own production for%, was HFA for %, was gifts for%.</v>
      </c>
      <c r="AM30" s="145"/>
      <c r="AN30" s="145" t="str">
        <f t="shared" si="10"/>
        <v xml:space="preserve">Agriculture : In the province of 28%planted in the last agricultural season </v>
      </c>
      <c r="AO30" s="145"/>
      <c r="AP30" s="145"/>
      <c r="AQ30" s="145"/>
      <c r="AR30" s="145"/>
      <c r="AS30" s="145" t="str">
        <f t="shared" si="11"/>
        <v>HH shocks: In the province of The percentage of HH that experienced a shock in the last month is %.</v>
      </c>
      <c r="AT30" s="145"/>
      <c r="AU30" s="145" t="str">
        <f t="shared" si="0"/>
        <v>Access to improved Sources of Water: In the province of the percentage of HH with access to improved water sources ( including boreholes, piped water, covered wells) is %.</v>
      </c>
      <c r="AV30" s="145"/>
      <c r="AW30" s="145" t="str">
        <f t="shared" si="1"/>
        <v>Water treatment: In the province of the percentage of HH treating water is %</v>
      </c>
      <c r="AX30" s="145"/>
      <c r="AY30" s="145"/>
      <c r="AZ30" s="145"/>
      <c r="BA30"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1" spans="1:53" ht="15" thickBot="1">
      <c r="A31" s="607"/>
      <c r="B31" s="19">
        <v>29</v>
      </c>
      <c r="C31" s="143"/>
      <c r="D31" s="143"/>
      <c r="E31" s="143"/>
      <c r="F31" s="144" t="str">
        <f t="shared" si="3"/>
        <v>Emergency Coping : In the province of 29in the last 30 days (because of a lack of food) the % of HH that begged is%, the proportion that sold last female animal is %, and the percentage of HH that engaged in illegal income earning activities such as theft and prostitution was %</v>
      </c>
      <c r="G31" s="144"/>
      <c r="H31" s="144"/>
      <c r="I31" s="144"/>
      <c r="J31" s="143"/>
      <c r="K31" s="143"/>
      <c r="L31" s="143"/>
      <c r="M31" s="143"/>
      <c r="N31" s="143" t="str">
        <f t="shared" si="4"/>
        <v>Number of Meals : In the province of 29 the percentage of HH eating 0 meal per day is of %, the percentage of HH eating 1 meal per day is of %, the percentage of HH eating 1 meal per day is of %, the percentage of HH eating 2 meals per day is of  %, the percentage of HH eating 3 meals per day is of %.</v>
      </c>
      <c r="O31" s="143"/>
      <c r="P31" s="143"/>
      <c r="Q31" s="143"/>
      <c r="R31" s="143"/>
      <c r="S31"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1" s="143"/>
      <c r="U31" s="145"/>
      <c r="V31" s="145"/>
      <c r="W31" s="145"/>
      <c r="X31" s="145"/>
      <c r="Y31" s="145" t="str">
        <f t="shared" si="6"/>
        <v>Reason for Displacement : In the province of 29is intercommuncal conflict for % is armed confluct for % is natural disaster for is search for services such as  (health, education, etc.)%</v>
      </c>
      <c r="Z31" s="145"/>
      <c r="AA31" s="145"/>
      <c r="AB31" s="145"/>
      <c r="AC31" s="145" t="str">
        <f t="shared" si="7"/>
        <v>: In the province of 29%</v>
      </c>
      <c r="AD31" s="145"/>
      <c r="AE31" s="145"/>
      <c r="AF31" s="145"/>
      <c r="AG31" s="145" t="str">
        <f t="shared" si="8"/>
        <v>Expenditure on Food: In the province of 29Is less than 65% for % Is between 65-75Is greater than 75% for%</v>
      </c>
      <c r="AH31" s="145"/>
      <c r="AI31" s="145"/>
      <c r="AJ31" s="145"/>
      <c r="AK31" s="145"/>
      <c r="AL31" s="145" t="str">
        <f t="shared" si="9"/>
        <v>Sources of Cereals consumed: In the province of 29was market for %, was own production for%, was HFA for %, was gifts for%.</v>
      </c>
      <c r="AM31" s="145"/>
      <c r="AN31" s="145" t="str">
        <f t="shared" si="10"/>
        <v xml:space="preserve">Agriculture : In the province of 29%planted in the last agricultural season </v>
      </c>
      <c r="AO31" s="145"/>
      <c r="AP31" s="145"/>
      <c r="AQ31" s="145"/>
      <c r="AR31" s="145"/>
      <c r="AS31" s="145" t="str">
        <f t="shared" si="11"/>
        <v>HH shocks: In the province of The percentage of HH that experienced a shock in the last month is %.</v>
      </c>
      <c r="AT31" s="145"/>
      <c r="AU31" s="145" t="str">
        <f t="shared" si="0"/>
        <v>Access to improved Sources of Water: In the province of the percentage of HH with access to improved water sources ( including boreholes, piped water, covered wells) is %.</v>
      </c>
      <c r="AV31" s="145"/>
      <c r="AW31" s="145" t="str">
        <f t="shared" si="1"/>
        <v>Water treatment: In the province of the percentage of HH treating water is %</v>
      </c>
      <c r="AX31" s="145"/>
      <c r="AY31" s="145"/>
      <c r="AZ31" s="145"/>
      <c r="BA31"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2" spans="1:53" ht="15" thickBot="1">
      <c r="A32" s="607"/>
      <c r="B32" s="19">
        <v>30</v>
      </c>
      <c r="C32" s="143"/>
      <c r="D32" s="143"/>
      <c r="E32" s="143"/>
      <c r="F32" s="144" t="str">
        <f t="shared" si="3"/>
        <v>Emergency Coping : In the province of 30in the last 30 days (because of a lack of food) the % of HH that begged is%, the proportion that sold last female animal is %, and the percentage of HH that engaged in illegal income earning activities such as theft and prostitution was %</v>
      </c>
      <c r="G32" s="144"/>
      <c r="H32" s="144"/>
      <c r="I32" s="144"/>
      <c r="J32" s="143"/>
      <c r="K32" s="143"/>
      <c r="L32" s="143"/>
      <c r="M32" s="143"/>
      <c r="N32" s="143" t="str">
        <f t="shared" si="4"/>
        <v>Number of Meals : In the province of 30 the percentage of HH eating 0 meal per day is of %, the percentage of HH eating 1 meal per day is of %, the percentage of HH eating 1 meal per day is of %, the percentage of HH eating 2 meals per day is of  %, the percentage of HH eating 3 meals per day is of %.</v>
      </c>
      <c r="O32" s="143"/>
      <c r="P32" s="143"/>
      <c r="Q32" s="143"/>
      <c r="R32" s="143"/>
      <c r="S32"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2" s="143"/>
      <c r="U32" s="145"/>
      <c r="V32" s="145"/>
      <c r="W32" s="145"/>
      <c r="X32" s="145"/>
      <c r="Y32" s="145" t="str">
        <f t="shared" si="6"/>
        <v>Reason for Displacement : In the province of 30is intercommuncal conflict for % is armed confluct for % is natural disaster for is search for services such as  (health, education, etc.)%</v>
      </c>
      <c r="Z32" s="145"/>
      <c r="AA32" s="145"/>
      <c r="AB32" s="145"/>
      <c r="AC32" s="145" t="str">
        <f t="shared" si="7"/>
        <v>: In the province of 30%</v>
      </c>
      <c r="AD32" s="145"/>
      <c r="AE32" s="145"/>
      <c r="AF32" s="145"/>
      <c r="AG32" s="145" t="str">
        <f t="shared" si="8"/>
        <v>Expenditure on Food: In the province of 30Is less than 65% for % Is between 65-75Is greater than 75% for%</v>
      </c>
      <c r="AH32" s="145"/>
      <c r="AI32" s="145"/>
      <c r="AJ32" s="145"/>
      <c r="AK32" s="145"/>
      <c r="AL32" s="145" t="str">
        <f t="shared" si="9"/>
        <v>Sources of Cereals consumed: In the province of 30was market for %, was own production for%, was HFA for %, was gifts for%.</v>
      </c>
      <c r="AM32" s="145"/>
      <c r="AN32" s="145" t="str">
        <f t="shared" si="10"/>
        <v xml:space="preserve">Agriculture : In the province of 30%planted in the last agricultural season </v>
      </c>
      <c r="AO32" s="145"/>
      <c r="AP32" s="145"/>
      <c r="AQ32" s="145"/>
      <c r="AR32" s="145"/>
      <c r="AS32" s="145" t="str">
        <f t="shared" si="11"/>
        <v>HH shocks: In the province of The percentage of HH that experienced a shock in the last month is %.</v>
      </c>
      <c r="AT32" s="145"/>
      <c r="AU32" s="145" t="str">
        <f t="shared" si="0"/>
        <v>Access to improved Sources of Water: In the province of the percentage of HH with access to improved water sources ( including boreholes, piped water, covered wells) is %.</v>
      </c>
      <c r="AV32" s="145"/>
      <c r="AW32" s="145" t="str">
        <f t="shared" si="1"/>
        <v>Water treatment: In the province of the percentage of HH treating water is %</v>
      </c>
      <c r="AX32" s="145"/>
      <c r="AY32" s="145"/>
      <c r="AZ32" s="145"/>
      <c r="BA32"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3" spans="1:53" ht="15" thickBot="1">
      <c r="A33" s="607"/>
      <c r="B33" s="19">
        <v>31</v>
      </c>
      <c r="C33" s="143"/>
      <c r="D33" s="143"/>
      <c r="E33" s="143"/>
      <c r="F33" s="144" t="str">
        <f t="shared" si="3"/>
        <v>Emergency Coping : In the province of 31in the last 30 days (because of a lack of food) the % of HH that begged is%, the proportion that sold last female animal is %, and the percentage of HH that engaged in illegal income earning activities such as theft and prostitution was %</v>
      </c>
      <c r="G33" s="144"/>
      <c r="H33" s="144"/>
      <c r="I33" s="144"/>
      <c r="J33" s="143"/>
      <c r="K33" s="143"/>
      <c r="L33" s="143"/>
      <c r="M33" s="143"/>
      <c r="N33" s="143" t="str">
        <f t="shared" si="4"/>
        <v>Number of Meals : In the province of 31 the percentage of HH eating 0 meal per day is of %, the percentage of HH eating 1 meal per day is of %, the percentage of HH eating 1 meal per day is of %, the percentage of HH eating 2 meals per day is of  %, the percentage of HH eating 3 meals per day is of %.</v>
      </c>
      <c r="O33" s="143"/>
      <c r="P33" s="143"/>
      <c r="Q33" s="143"/>
      <c r="R33" s="143"/>
      <c r="S33"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3" s="143"/>
      <c r="U33" s="145"/>
      <c r="V33" s="145"/>
      <c r="W33" s="145"/>
      <c r="X33" s="145"/>
      <c r="Y33" s="145" t="str">
        <f t="shared" si="6"/>
        <v>Reason for Displacement : In the province of 31is intercommuncal conflict for % is armed confluct for % is natural disaster for is search for services such as  (health, education, etc.)%</v>
      </c>
      <c r="Z33" s="145"/>
      <c r="AA33" s="145"/>
      <c r="AB33" s="145"/>
      <c r="AC33" s="145" t="str">
        <f t="shared" si="7"/>
        <v>: In the province of 31%</v>
      </c>
      <c r="AD33" s="145"/>
      <c r="AE33" s="145"/>
      <c r="AF33" s="145"/>
      <c r="AG33" s="145" t="str">
        <f t="shared" si="8"/>
        <v>Expenditure on Food: In the province of 31Is less than 65% for % Is between 65-75Is greater than 75% for%</v>
      </c>
      <c r="AH33" s="145"/>
      <c r="AI33" s="145"/>
      <c r="AJ33" s="145"/>
      <c r="AK33" s="145"/>
      <c r="AL33" s="145" t="str">
        <f t="shared" si="9"/>
        <v>Sources of Cereals consumed: In the province of 31was market for %, was own production for%, was HFA for %, was gifts for%.</v>
      </c>
      <c r="AM33" s="145"/>
      <c r="AN33" s="145" t="str">
        <f t="shared" si="10"/>
        <v xml:space="preserve">Agriculture : In the province of 31%planted in the last agricultural season </v>
      </c>
      <c r="AO33" s="145"/>
      <c r="AP33" s="145"/>
      <c r="AQ33" s="145"/>
      <c r="AR33" s="145"/>
      <c r="AS33" s="145" t="str">
        <f t="shared" si="11"/>
        <v>HH shocks: In the province of The percentage of HH that experienced a shock in the last month is %.</v>
      </c>
      <c r="AT33" s="145"/>
      <c r="AU33" s="145" t="str">
        <f t="shared" si="0"/>
        <v>Access to improved Sources of Water: In the province of the percentage of HH with access to improved water sources ( including boreholes, piped water, covered wells) is %.</v>
      </c>
      <c r="AV33" s="145"/>
      <c r="AW33" s="145" t="str">
        <f t="shared" si="1"/>
        <v>Water treatment: In the province of the percentage of HH treating water is %</v>
      </c>
      <c r="AX33" s="145"/>
      <c r="AY33" s="145"/>
      <c r="AZ33" s="145"/>
      <c r="BA33"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4" spans="1:53" ht="15" thickBot="1">
      <c r="A34" s="146"/>
      <c r="B34" s="19">
        <v>32</v>
      </c>
      <c r="C34" s="143"/>
      <c r="D34" s="143"/>
      <c r="E34" s="143"/>
      <c r="F34" s="144" t="str">
        <f t="shared" si="3"/>
        <v>Emergency Coping : In the province of 32in the last 30 days (because of a lack of food) the % of HH that begged is%, the proportion that sold last female animal is %, and the percentage of HH that engaged in illegal income earning activities such as theft and prostitution was %</v>
      </c>
      <c r="G34" s="144"/>
      <c r="H34" s="144"/>
      <c r="I34" s="144"/>
      <c r="J34" s="143"/>
      <c r="K34" s="143"/>
      <c r="L34" s="143"/>
      <c r="M34" s="143"/>
      <c r="N34" s="143" t="str">
        <f t="shared" si="4"/>
        <v>Number of Meals : In the province of 32 the percentage of HH eating 0 meal per day is of %, the percentage of HH eating 1 meal per day is of %, the percentage of HH eating 1 meal per day is of %, the percentage of HH eating 2 meals per day is of  %, the percentage of HH eating 3 meals per day is of %.</v>
      </c>
      <c r="O34" s="143"/>
      <c r="P34" s="143"/>
      <c r="Q34" s="143"/>
      <c r="R34" s="143"/>
      <c r="S34"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4" s="143"/>
      <c r="U34" s="145"/>
      <c r="V34" s="145"/>
      <c r="W34" s="145"/>
      <c r="X34" s="145"/>
      <c r="Y34" s="145" t="str">
        <f t="shared" si="6"/>
        <v>Reason for Displacement : In the province of 32is intercommuncal conflict for % is armed confluct for % is natural disaster for is search for services such as  (health, education, etc.)%</v>
      </c>
      <c r="Z34" s="145"/>
      <c r="AA34" s="145"/>
      <c r="AB34" s="145"/>
      <c r="AC34" s="145" t="str">
        <f t="shared" si="7"/>
        <v>: In the province of 32%</v>
      </c>
      <c r="AD34" s="145"/>
      <c r="AE34" s="145"/>
      <c r="AF34" s="145"/>
      <c r="AG34" s="145" t="str">
        <f t="shared" si="8"/>
        <v>Expenditure on Food: In the province of 32Is less than 65% for % Is between 65-75Is greater than 75% for%</v>
      </c>
      <c r="AH34" s="145"/>
      <c r="AI34" s="145"/>
      <c r="AJ34" s="145"/>
      <c r="AK34" s="145"/>
      <c r="AL34" s="145" t="str">
        <f t="shared" si="9"/>
        <v>Sources of Cereals consumed: In the province of 32was market for %, was own production for%, was HFA for %, was gifts for%.</v>
      </c>
      <c r="AM34" s="145"/>
      <c r="AN34" s="145" t="str">
        <f t="shared" si="10"/>
        <v xml:space="preserve">Agriculture : In the province of 32%planted in the last agricultural season </v>
      </c>
      <c r="AO34" s="145"/>
      <c r="AP34" s="145"/>
      <c r="AQ34" s="145"/>
      <c r="AR34" s="145"/>
      <c r="AS34" s="145" t="str">
        <f t="shared" si="11"/>
        <v>HH shocks: In the province of The percentage of HH that experienced a shock in the last month is %.</v>
      </c>
      <c r="AT34" s="145"/>
      <c r="AU34" s="145" t="str">
        <f t="shared" si="0"/>
        <v>Access to improved Sources of Water: In the province of the percentage of HH with access to improved water sources ( including boreholes, piped water, covered wells) is %.</v>
      </c>
      <c r="AV34" s="145"/>
      <c r="AW34" s="145" t="str">
        <f t="shared" si="1"/>
        <v>Water treatment: In the province of the percentage of HH treating water is %</v>
      </c>
      <c r="AX34" s="145"/>
      <c r="AY34" s="145"/>
      <c r="AZ34" s="145"/>
      <c r="BA34"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5" spans="1:53" ht="15" thickBot="1">
      <c r="A35" s="603"/>
      <c r="B35" s="19">
        <v>33</v>
      </c>
      <c r="C35" s="143"/>
      <c r="D35" s="143"/>
      <c r="E35" s="143"/>
      <c r="F35" s="144" t="str">
        <f t="shared" si="3"/>
        <v>Emergency Coping : In the province of 33in the last 30 days (because of a lack of food) the % of HH that begged is%, the proportion that sold last female animal is %, and the percentage of HH that engaged in illegal income earning activities such as theft and prostitution was %</v>
      </c>
      <c r="G35" s="144"/>
      <c r="H35" s="144"/>
      <c r="I35" s="144"/>
      <c r="J35" s="143"/>
      <c r="K35" s="143"/>
      <c r="L35" s="143"/>
      <c r="M35" s="143"/>
      <c r="N35" s="143" t="str">
        <f t="shared" si="4"/>
        <v>Number of Meals : In the province of 33 the percentage of HH eating 0 meal per day is of %, the percentage of HH eating 1 meal per day is of %, the percentage of HH eating 1 meal per day is of %, the percentage of HH eating 2 meals per day is of  %, the percentage of HH eating 3 meals per day is of %.</v>
      </c>
      <c r="O35" s="143"/>
      <c r="P35" s="143"/>
      <c r="Q35" s="143"/>
      <c r="R35" s="143"/>
      <c r="S35"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5" s="143"/>
      <c r="U35" s="145"/>
      <c r="V35" s="145"/>
      <c r="W35" s="145"/>
      <c r="X35" s="145"/>
      <c r="Y35" s="145" t="str">
        <f t="shared" si="6"/>
        <v>Reason for Displacement : In the province of 33is intercommuncal conflict for % is armed confluct for % is natural disaster for is search for services such as  (health, education, etc.)%</v>
      </c>
      <c r="Z35" s="145"/>
      <c r="AA35" s="145"/>
      <c r="AB35" s="145"/>
      <c r="AC35" s="145" t="str">
        <f t="shared" si="7"/>
        <v>: In the province of 33%</v>
      </c>
      <c r="AD35" s="145"/>
      <c r="AE35" s="145"/>
      <c r="AF35" s="145"/>
      <c r="AG35" s="145" t="str">
        <f t="shared" si="8"/>
        <v>Expenditure on Food: In the province of 33Is less than 65% for % Is between 65-75Is greater than 75% for%</v>
      </c>
      <c r="AH35" s="145"/>
      <c r="AI35" s="145"/>
      <c r="AJ35" s="145"/>
      <c r="AK35" s="145"/>
      <c r="AL35" s="145" t="str">
        <f t="shared" si="9"/>
        <v>Sources of Cereals consumed: In the province of 33was market for %, was own production for%, was HFA for %, was gifts for%.</v>
      </c>
      <c r="AM35" s="145"/>
      <c r="AN35" s="145" t="str">
        <f t="shared" si="10"/>
        <v xml:space="preserve">Agriculture : In the province of 33%planted in the last agricultural season </v>
      </c>
      <c r="AO35" s="145"/>
      <c r="AP35" s="145"/>
      <c r="AQ35" s="145"/>
      <c r="AR35" s="145"/>
      <c r="AS35" s="145" t="str">
        <f t="shared" si="11"/>
        <v>HH shocks: In the province of The percentage of HH that experienced a shock in the last month is %.</v>
      </c>
      <c r="AT35" s="145"/>
      <c r="AU35" s="145" t="str">
        <f t="shared" si="0"/>
        <v>Access to improved Sources of Water: In the province of the percentage of HH with access to improved water sources ( including boreholes, piped water, covered wells) is %.</v>
      </c>
      <c r="AV35" s="145"/>
      <c r="AW35" s="145" t="str">
        <f t="shared" si="1"/>
        <v>Water treatment: In the province of the percentage of HH treating water is %</v>
      </c>
      <c r="AX35" s="145"/>
      <c r="AY35" s="145"/>
      <c r="AZ35" s="145"/>
      <c r="BA35" t="str">
        <f t="shared" si="2"/>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6" spans="1:53" ht="15" thickBot="1">
      <c r="A36" s="604"/>
      <c r="B36" s="19">
        <v>34</v>
      </c>
      <c r="C36" s="143"/>
      <c r="D36" s="143"/>
      <c r="E36" s="143"/>
      <c r="F36" s="144" t="str">
        <f t="shared" si="3"/>
        <v>Emergency Coping : In the province of 34in the last 30 days (because of a lack of food) the % of HH that begged is%, the proportion that sold last female animal is %, and the percentage of HH that engaged in illegal income earning activities such as theft and prostitution was %</v>
      </c>
      <c r="G36" s="144"/>
      <c r="H36" s="144"/>
      <c r="I36" s="144"/>
      <c r="J36" s="143"/>
      <c r="K36" s="143"/>
      <c r="L36" s="143"/>
      <c r="M36" s="143"/>
      <c r="N36" s="143" t="str">
        <f t="shared" si="4"/>
        <v>Number of Meals : In the province of 34 the percentage of HH eating 0 meal per day is of %, the percentage of HH eating 1 meal per day is of %, the percentage of HH eating 1 meal per day is of %, the percentage of HH eating 2 meals per day is of  %, the percentage of HH eating 3 meals per day is of %.</v>
      </c>
      <c r="O36" s="143"/>
      <c r="P36" s="143"/>
      <c r="Q36" s="143"/>
      <c r="R36" s="143"/>
      <c r="S36"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6" s="143"/>
      <c r="U36" s="145"/>
      <c r="V36" s="145"/>
      <c r="W36" s="145"/>
      <c r="X36" s="145"/>
      <c r="Y36" s="145" t="str">
        <f t="shared" si="6"/>
        <v>Reason for Displacement : In the province of 34is intercommuncal conflict for % is armed confluct for % is natural disaster for is search for services such as  (health, education, etc.)%</v>
      </c>
      <c r="Z36" s="145"/>
      <c r="AA36" s="145"/>
      <c r="AB36" s="145"/>
      <c r="AC36" s="145" t="str">
        <f t="shared" si="7"/>
        <v>: In the province of 34%</v>
      </c>
      <c r="AD36" s="145"/>
      <c r="AE36" s="145"/>
      <c r="AF36" s="145"/>
      <c r="AG36" s="145" t="str">
        <f t="shared" si="8"/>
        <v>Expenditure on Food: In the province of 34Is less than 65% for % Is between 65-75Is greater than 75% for%</v>
      </c>
      <c r="AH36" s="145"/>
      <c r="AI36" s="145"/>
      <c r="AJ36" s="145"/>
      <c r="AK36" s="145"/>
      <c r="AL36" s="145" t="str">
        <f t="shared" si="9"/>
        <v>Sources of Cereals consumed: In the province of 34was market for %, was own production for%, was HFA for %, was gifts for%.</v>
      </c>
      <c r="AM36" s="145"/>
      <c r="AN36" s="145" t="str">
        <f t="shared" si="10"/>
        <v xml:space="preserve">Agriculture : In the province of 34%planted in the last agricultural season </v>
      </c>
      <c r="AO36" s="145"/>
      <c r="AP36" s="145"/>
      <c r="AQ36" s="145"/>
      <c r="AR36" s="145"/>
      <c r="AS36" s="145" t="str">
        <f t="shared" si="11"/>
        <v>HH shocks: In the province of The percentage of HH that experienced a shock in the last month is %.</v>
      </c>
      <c r="AT36" s="145"/>
      <c r="AU36" s="145" t="str">
        <f t="shared" ref="AU36:AU67" si="12">$AT$1&amp;$B$1&amp;$AT$2&amp;AT36&amp;"%."</f>
        <v>Access to improved Sources of Water: In the province of the percentage of HH with access to improved water sources ( including boreholes, piped water, covered wells) is %.</v>
      </c>
      <c r="AV36" s="145"/>
      <c r="AW36" s="145" t="str">
        <f t="shared" ref="AW36:AW67" si="13">$AV$1&amp;$B$1&amp;$AV$2&amp;AV36&amp;"%"</f>
        <v>Water treatment: In the province of the percentage of HH treating water is %</v>
      </c>
      <c r="AX36" s="145"/>
      <c r="AY36" s="145"/>
      <c r="AZ36" s="145"/>
      <c r="BA36" t="str">
        <f t="shared" ref="BA36:BA67" si="14">$AX$1&amp;$B$1&amp;$AX$2&amp;AX36&amp;$AY$2&amp;AY36&amp;$AZ$2&amp;AZ36&amp;"%."</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7" spans="1:53" ht="15" thickBot="1">
      <c r="A37" s="604"/>
      <c r="B37" s="19">
        <v>35</v>
      </c>
      <c r="C37" s="143"/>
      <c r="D37" s="143"/>
      <c r="E37" s="143"/>
      <c r="F37" s="144" t="str">
        <f t="shared" si="3"/>
        <v>Emergency Coping : In the province of 35in the last 30 days (because of a lack of food) the % of HH that begged is%, the proportion that sold last female animal is %, and the percentage of HH that engaged in illegal income earning activities such as theft and prostitution was %</v>
      </c>
      <c r="G37" s="144"/>
      <c r="H37" s="144"/>
      <c r="I37" s="144"/>
      <c r="J37" s="143"/>
      <c r="K37" s="143"/>
      <c r="L37" s="143"/>
      <c r="M37" s="143"/>
      <c r="N37" s="143" t="str">
        <f t="shared" si="4"/>
        <v>Number of Meals : In the province of 35 the percentage of HH eating 0 meal per day is of %, the percentage of HH eating 1 meal per day is of %, the percentage of HH eating 1 meal per day is of %, the percentage of HH eating 2 meals per day is of  %, the percentage of HH eating 3 meals per day is of %.</v>
      </c>
      <c r="O37" s="143"/>
      <c r="P37" s="143"/>
      <c r="Q37" s="143"/>
      <c r="R37" s="143"/>
      <c r="S37"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7" s="143"/>
      <c r="U37" s="145"/>
      <c r="V37" s="145"/>
      <c r="W37" s="145"/>
      <c r="X37" s="145"/>
      <c r="Y37" s="145" t="str">
        <f t="shared" si="6"/>
        <v>Reason for Displacement : In the province of 35is intercommuncal conflict for % is armed confluct for % is natural disaster for is search for services such as  (health, education, etc.)%</v>
      </c>
      <c r="Z37" s="145"/>
      <c r="AA37" s="145"/>
      <c r="AB37" s="145"/>
      <c r="AC37" s="145" t="str">
        <f t="shared" si="7"/>
        <v>: In the province of 35%</v>
      </c>
      <c r="AD37" s="145"/>
      <c r="AE37" s="145"/>
      <c r="AF37" s="145"/>
      <c r="AG37" s="145" t="str">
        <f t="shared" si="8"/>
        <v>Expenditure on Food: In the province of 35Is less than 65% for % Is between 65-75Is greater than 75% for%</v>
      </c>
      <c r="AH37" s="145"/>
      <c r="AI37" s="145"/>
      <c r="AJ37" s="145"/>
      <c r="AK37" s="145"/>
      <c r="AL37" s="145" t="str">
        <f t="shared" si="9"/>
        <v>Sources of Cereals consumed: In the province of 35was market for %, was own production for%, was HFA for %, was gifts for%.</v>
      </c>
      <c r="AM37" s="145"/>
      <c r="AN37" s="145" t="str">
        <f t="shared" si="10"/>
        <v xml:space="preserve">Agriculture : In the province of 35%planted in the last agricultural season </v>
      </c>
      <c r="AO37" s="145"/>
      <c r="AP37" s="145"/>
      <c r="AQ37" s="145"/>
      <c r="AR37" s="145"/>
      <c r="AS37" s="145" t="str">
        <f t="shared" si="11"/>
        <v>HH shocks: In the province of The percentage of HH that experienced a shock in the last month is %.</v>
      </c>
      <c r="AT37" s="145"/>
      <c r="AU37" s="145" t="str">
        <f t="shared" si="12"/>
        <v>Access to improved Sources of Water: In the province of the percentage of HH with access to improved water sources ( including boreholes, piped water, covered wells) is %.</v>
      </c>
      <c r="AV37" s="145"/>
      <c r="AW37" s="145" t="str">
        <f t="shared" si="13"/>
        <v>Water treatment: In the province of the percentage of HH treating water is %</v>
      </c>
      <c r="AX37" s="145"/>
      <c r="AY37" s="145"/>
      <c r="AZ37" s="145"/>
      <c r="BA37"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8" spans="1:53" ht="15" thickBot="1">
      <c r="A38" s="604"/>
      <c r="B38" s="19">
        <v>36</v>
      </c>
      <c r="C38" s="143"/>
      <c r="D38" s="143"/>
      <c r="E38" s="143"/>
      <c r="F38" s="144" t="str">
        <f t="shared" si="3"/>
        <v>Emergency Coping : In the province of 36in the last 30 days (because of a lack of food) the % of HH that begged is%, the proportion that sold last female animal is %, and the percentage of HH that engaged in illegal income earning activities such as theft and prostitution was %</v>
      </c>
      <c r="G38" s="144"/>
      <c r="H38" s="144"/>
      <c r="I38" s="144"/>
      <c r="J38" s="143"/>
      <c r="K38" s="143"/>
      <c r="L38" s="143"/>
      <c r="M38" s="143"/>
      <c r="N38" s="143" t="str">
        <f t="shared" si="4"/>
        <v>Number of Meals : In the province of 36 the percentage of HH eating 0 meal per day is of %, the percentage of HH eating 1 meal per day is of %, the percentage of HH eating 1 meal per day is of %, the percentage of HH eating 2 meals per day is of  %, the percentage of HH eating 3 meals per day is of %.</v>
      </c>
      <c r="O38" s="143"/>
      <c r="P38" s="143"/>
      <c r="Q38" s="143"/>
      <c r="R38" s="143"/>
      <c r="S38"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8" s="143"/>
      <c r="U38" s="145"/>
      <c r="V38" s="145"/>
      <c r="W38" s="145"/>
      <c r="X38" s="145"/>
      <c r="Y38" s="145" t="str">
        <f t="shared" si="6"/>
        <v>Reason for Displacement : In the province of 36is intercommuncal conflict for % is armed confluct for % is natural disaster for is search for services such as  (health, education, etc.)%</v>
      </c>
      <c r="Z38" s="145"/>
      <c r="AA38" s="145"/>
      <c r="AB38" s="145"/>
      <c r="AC38" s="145" t="str">
        <f t="shared" si="7"/>
        <v>: In the province of 36%</v>
      </c>
      <c r="AD38" s="145"/>
      <c r="AE38" s="145"/>
      <c r="AF38" s="145"/>
      <c r="AG38" s="145" t="str">
        <f t="shared" si="8"/>
        <v>Expenditure on Food: In the province of 36Is less than 65% for % Is between 65-75Is greater than 75% for%</v>
      </c>
      <c r="AH38" s="145"/>
      <c r="AI38" s="145"/>
      <c r="AJ38" s="145"/>
      <c r="AK38" s="145"/>
      <c r="AL38" s="145" t="str">
        <f t="shared" si="9"/>
        <v>Sources of Cereals consumed: In the province of 36was market for %, was own production for%, was HFA for %, was gifts for%.</v>
      </c>
      <c r="AM38" s="145"/>
      <c r="AN38" s="145" t="str">
        <f t="shared" si="10"/>
        <v xml:space="preserve">Agriculture : In the province of 36%planted in the last agricultural season </v>
      </c>
      <c r="AO38" s="145"/>
      <c r="AP38" s="145"/>
      <c r="AQ38" s="145"/>
      <c r="AR38" s="145"/>
      <c r="AS38" s="145" t="str">
        <f t="shared" si="11"/>
        <v>HH shocks: In the province of The percentage of HH that experienced a shock in the last month is %.</v>
      </c>
      <c r="AT38" s="145"/>
      <c r="AU38" s="145" t="str">
        <f t="shared" si="12"/>
        <v>Access to improved Sources of Water: In the province of the percentage of HH with access to improved water sources ( including boreholes, piped water, covered wells) is %.</v>
      </c>
      <c r="AV38" s="145"/>
      <c r="AW38" s="145" t="str">
        <f t="shared" si="13"/>
        <v>Water treatment: In the province of the percentage of HH treating water is %</v>
      </c>
      <c r="AX38" s="145"/>
      <c r="AY38" s="145"/>
      <c r="AZ38" s="145"/>
      <c r="BA38"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9" spans="1:53" ht="15" thickBot="1">
      <c r="A39" s="604"/>
      <c r="B39" s="19">
        <v>37</v>
      </c>
      <c r="C39" s="143"/>
      <c r="D39" s="143"/>
      <c r="E39" s="143"/>
      <c r="F39" s="144" t="str">
        <f t="shared" si="3"/>
        <v>Emergency Coping : In the province of 37in the last 30 days (because of a lack of food) the % of HH that begged is%, the proportion that sold last female animal is %, and the percentage of HH that engaged in illegal income earning activities such as theft and prostitution was %</v>
      </c>
      <c r="G39" s="144"/>
      <c r="H39" s="144"/>
      <c r="I39" s="144"/>
      <c r="J39" s="143"/>
      <c r="K39" s="143"/>
      <c r="L39" s="143"/>
      <c r="M39" s="143"/>
      <c r="N39" s="143" t="str">
        <f t="shared" si="4"/>
        <v>Number of Meals : In the province of 37 the percentage of HH eating 0 meal per day is of %, the percentage of HH eating 1 meal per day is of %, the percentage of HH eating 1 meal per day is of %, the percentage of HH eating 2 meals per day is of  %, the percentage of HH eating 3 meals per day is of %.</v>
      </c>
      <c r="O39" s="143"/>
      <c r="P39" s="143"/>
      <c r="Q39" s="143"/>
      <c r="R39" s="143"/>
      <c r="S39"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39" s="143"/>
      <c r="U39" s="145"/>
      <c r="V39" s="145"/>
      <c r="W39" s="145"/>
      <c r="X39" s="145"/>
      <c r="Y39" s="145" t="str">
        <f t="shared" si="6"/>
        <v>Reason for Displacement : In the province of 37is intercommuncal conflict for % is armed confluct for % is natural disaster for is search for services such as  (health, education, etc.)%</v>
      </c>
      <c r="Z39" s="145"/>
      <c r="AA39" s="145"/>
      <c r="AB39" s="145"/>
      <c r="AC39" s="145" t="str">
        <f t="shared" si="7"/>
        <v>: In the province of 37%</v>
      </c>
      <c r="AD39" s="145"/>
      <c r="AE39" s="145"/>
      <c r="AF39" s="145"/>
      <c r="AG39" s="145" t="str">
        <f t="shared" si="8"/>
        <v>Expenditure on Food: In the province of 37Is less than 65% for % Is between 65-75Is greater than 75% for%</v>
      </c>
      <c r="AH39" s="145"/>
      <c r="AI39" s="145"/>
      <c r="AJ39" s="145"/>
      <c r="AK39" s="145"/>
      <c r="AL39" s="145" t="str">
        <f t="shared" si="9"/>
        <v>Sources of Cereals consumed: In the province of 37was market for %, was own production for%, was HFA for %, was gifts for%.</v>
      </c>
      <c r="AM39" s="145"/>
      <c r="AN39" s="145" t="str">
        <f t="shared" si="10"/>
        <v xml:space="preserve">Agriculture : In the province of 37%planted in the last agricultural season </v>
      </c>
      <c r="AO39" s="145"/>
      <c r="AP39" s="145"/>
      <c r="AQ39" s="145"/>
      <c r="AR39" s="145"/>
      <c r="AS39" s="145" t="str">
        <f t="shared" si="11"/>
        <v>HH shocks: In the province of The percentage of HH that experienced a shock in the last month is %.</v>
      </c>
      <c r="AT39" s="145"/>
      <c r="AU39" s="145" t="str">
        <f t="shared" si="12"/>
        <v>Access to improved Sources of Water: In the province of the percentage of HH with access to improved water sources ( including boreholes, piped water, covered wells) is %.</v>
      </c>
      <c r="AV39" s="145"/>
      <c r="AW39" s="145" t="str">
        <f t="shared" si="13"/>
        <v>Water treatment: In the province of the percentage of HH treating water is %</v>
      </c>
      <c r="AX39" s="145"/>
      <c r="AY39" s="145"/>
      <c r="AZ39" s="145"/>
      <c r="BA39"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0" spans="1:53" ht="15" thickBot="1">
      <c r="A40" s="604"/>
      <c r="B40" s="19">
        <v>38</v>
      </c>
      <c r="C40" s="143"/>
      <c r="D40" s="143"/>
      <c r="E40" s="143"/>
      <c r="F40" s="144" t="str">
        <f t="shared" si="3"/>
        <v>Emergency Coping : In the province of 38in the last 30 days (because of a lack of food) the % of HH that begged is%, the proportion that sold last female animal is %, and the percentage of HH that engaged in illegal income earning activities such as theft and prostitution was %</v>
      </c>
      <c r="G40" s="144"/>
      <c r="H40" s="144"/>
      <c r="I40" s="144"/>
      <c r="J40" s="143"/>
      <c r="K40" s="143"/>
      <c r="L40" s="143"/>
      <c r="M40" s="143"/>
      <c r="N40" s="143" t="str">
        <f t="shared" si="4"/>
        <v>Number of Meals : In the province of 38 the percentage of HH eating 0 meal per day is of %, the percentage of HH eating 1 meal per day is of %, the percentage of HH eating 1 meal per day is of %, the percentage of HH eating 2 meals per day is of  %, the percentage of HH eating 3 meals per day is of %.</v>
      </c>
      <c r="O40" s="143"/>
      <c r="P40" s="143"/>
      <c r="Q40" s="143"/>
      <c r="R40" s="143"/>
      <c r="S40"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0" s="143"/>
      <c r="U40" s="145"/>
      <c r="V40" s="145"/>
      <c r="W40" s="145"/>
      <c r="X40" s="145"/>
      <c r="Y40" s="145" t="str">
        <f t="shared" si="6"/>
        <v>Reason for Displacement : In the province of 38is intercommuncal conflict for % is armed confluct for % is natural disaster for is search for services such as  (health, education, etc.)%</v>
      </c>
      <c r="Z40" s="145"/>
      <c r="AA40" s="145"/>
      <c r="AB40" s="145"/>
      <c r="AC40" s="145" t="str">
        <f t="shared" si="7"/>
        <v>: In the province of 38%</v>
      </c>
      <c r="AD40" s="145"/>
      <c r="AE40" s="145"/>
      <c r="AF40" s="145"/>
      <c r="AG40" s="145" t="str">
        <f t="shared" si="8"/>
        <v>Expenditure on Food: In the province of 38Is less than 65% for % Is between 65-75Is greater than 75% for%</v>
      </c>
      <c r="AH40" s="145"/>
      <c r="AI40" s="145"/>
      <c r="AJ40" s="145"/>
      <c r="AK40" s="145"/>
      <c r="AL40" s="145" t="str">
        <f t="shared" si="9"/>
        <v>Sources of Cereals consumed: In the province of 38was market for %, was own production for%, was HFA for %, was gifts for%.</v>
      </c>
      <c r="AM40" s="145"/>
      <c r="AN40" s="145" t="str">
        <f t="shared" si="10"/>
        <v xml:space="preserve">Agriculture : In the province of 38%planted in the last agricultural season </v>
      </c>
      <c r="AO40" s="145"/>
      <c r="AP40" s="145"/>
      <c r="AQ40" s="145"/>
      <c r="AR40" s="145"/>
      <c r="AS40" s="145" t="str">
        <f t="shared" si="11"/>
        <v>HH shocks: In the province of The percentage of HH that experienced a shock in the last month is %.</v>
      </c>
      <c r="AT40" s="145"/>
      <c r="AU40" s="145" t="str">
        <f t="shared" si="12"/>
        <v>Access to improved Sources of Water: In the province of the percentage of HH with access to improved water sources ( including boreholes, piped water, covered wells) is %.</v>
      </c>
      <c r="AV40" s="145"/>
      <c r="AW40" s="145" t="str">
        <f t="shared" si="13"/>
        <v>Water treatment: In the province of the percentage of HH treating water is %</v>
      </c>
      <c r="AX40" s="145"/>
      <c r="AY40" s="145"/>
      <c r="AZ40" s="145"/>
      <c r="BA40"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1" spans="1:53" ht="15" thickBot="1">
      <c r="A41" s="604"/>
      <c r="B41" s="19">
        <v>39</v>
      </c>
      <c r="C41" s="143"/>
      <c r="D41" s="143"/>
      <c r="E41" s="143"/>
      <c r="F41" s="144" t="str">
        <f t="shared" si="3"/>
        <v>Emergency Coping : In the province of 39in the last 30 days (because of a lack of food) the % of HH that begged is%, the proportion that sold last female animal is %, and the percentage of HH that engaged in illegal income earning activities such as theft and prostitution was %</v>
      </c>
      <c r="G41" s="144"/>
      <c r="H41" s="144"/>
      <c r="I41" s="144"/>
      <c r="J41" s="143"/>
      <c r="K41" s="143"/>
      <c r="L41" s="143"/>
      <c r="M41" s="143"/>
      <c r="N41" s="143" t="str">
        <f t="shared" si="4"/>
        <v>Number of Meals : In the province of 39 the percentage of HH eating 0 meal per day is of %, the percentage of HH eating 1 meal per day is of %, the percentage of HH eating 1 meal per day is of %, the percentage of HH eating 2 meals per day is of  %, the percentage of HH eating 3 meals per day is of %.</v>
      </c>
      <c r="O41" s="143"/>
      <c r="P41" s="143"/>
      <c r="Q41" s="143"/>
      <c r="R41" s="143"/>
      <c r="S41"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1" s="143"/>
      <c r="U41" s="145"/>
      <c r="V41" s="145"/>
      <c r="W41" s="145"/>
      <c r="X41" s="145"/>
      <c r="Y41" s="145" t="str">
        <f t="shared" si="6"/>
        <v>Reason for Displacement : In the province of 39is intercommuncal conflict for % is armed confluct for % is natural disaster for is search for services such as  (health, education, etc.)%</v>
      </c>
      <c r="Z41" s="145"/>
      <c r="AA41" s="145"/>
      <c r="AB41" s="145"/>
      <c r="AC41" s="145" t="str">
        <f t="shared" si="7"/>
        <v>: In the province of 39%</v>
      </c>
      <c r="AD41" s="145"/>
      <c r="AE41" s="145"/>
      <c r="AF41" s="145"/>
      <c r="AG41" s="145" t="str">
        <f t="shared" si="8"/>
        <v>Expenditure on Food: In the province of 39Is less than 65% for % Is between 65-75Is greater than 75% for%</v>
      </c>
      <c r="AH41" s="145"/>
      <c r="AI41" s="145"/>
      <c r="AJ41" s="145"/>
      <c r="AK41" s="145"/>
      <c r="AL41" s="145" t="str">
        <f t="shared" si="9"/>
        <v>Sources of Cereals consumed: In the province of 39was market for %, was own production for%, was HFA for %, was gifts for%.</v>
      </c>
      <c r="AM41" s="145"/>
      <c r="AN41" s="145" t="str">
        <f t="shared" si="10"/>
        <v xml:space="preserve">Agriculture : In the province of 39%planted in the last agricultural season </v>
      </c>
      <c r="AO41" s="145"/>
      <c r="AP41" s="145"/>
      <c r="AQ41" s="145"/>
      <c r="AR41" s="145"/>
      <c r="AS41" s="145" t="str">
        <f t="shared" si="11"/>
        <v>HH shocks: In the province of The percentage of HH that experienced a shock in the last month is %.</v>
      </c>
      <c r="AT41" s="145"/>
      <c r="AU41" s="145" t="str">
        <f t="shared" si="12"/>
        <v>Access to improved Sources of Water: In the province of the percentage of HH with access to improved water sources ( including boreholes, piped water, covered wells) is %.</v>
      </c>
      <c r="AV41" s="145"/>
      <c r="AW41" s="145" t="str">
        <f t="shared" si="13"/>
        <v>Water treatment: In the province of the percentage of HH treating water is %</v>
      </c>
      <c r="AX41" s="145"/>
      <c r="AY41" s="145"/>
      <c r="AZ41" s="145"/>
      <c r="BA41"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2" spans="1:53" ht="15" thickBot="1">
      <c r="A42" s="605"/>
      <c r="B42" s="19">
        <v>40</v>
      </c>
      <c r="C42" s="143"/>
      <c r="D42" s="143"/>
      <c r="E42" s="143"/>
      <c r="F42" s="144" t="str">
        <f t="shared" si="3"/>
        <v>Emergency Coping : In the province of 40in the last 30 days (because of a lack of food) the % of HH that begged is%, the proportion that sold last female animal is %, and the percentage of HH that engaged in illegal income earning activities such as theft and prostitution was %</v>
      </c>
      <c r="G42" s="144"/>
      <c r="H42" s="144"/>
      <c r="I42" s="144"/>
      <c r="J42" s="143"/>
      <c r="K42" s="143"/>
      <c r="L42" s="143"/>
      <c r="M42" s="143"/>
      <c r="N42" s="143" t="str">
        <f t="shared" si="4"/>
        <v>Number of Meals : In the province of 40 the percentage of HH eating 0 meal per day is of %, the percentage of HH eating 1 meal per day is of %, the percentage of HH eating 1 meal per day is of %, the percentage of HH eating 2 meals per day is of  %, the percentage of HH eating 3 meals per day is of %.</v>
      </c>
      <c r="O42" s="143"/>
      <c r="P42" s="143"/>
      <c r="Q42" s="143"/>
      <c r="R42" s="143"/>
      <c r="S42"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2" s="143"/>
      <c r="U42" s="145"/>
      <c r="V42" s="145"/>
      <c r="W42" s="145"/>
      <c r="X42" s="145"/>
      <c r="Y42" s="145" t="str">
        <f t="shared" si="6"/>
        <v>Reason for Displacement : In the province of 40is intercommuncal conflict for % is armed confluct for % is natural disaster for is search for services such as  (health, education, etc.)%</v>
      </c>
      <c r="Z42" s="145"/>
      <c r="AA42" s="145"/>
      <c r="AB42" s="145"/>
      <c r="AC42" s="145" t="str">
        <f t="shared" si="7"/>
        <v>: In the province of 40%</v>
      </c>
      <c r="AD42" s="145"/>
      <c r="AE42" s="145"/>
      <c r="AF42" s="145"/>
      <c r="AG42" s="145" t="str">
        <f t="shared" si="8"/>
        <v>Expenditure on Food: In the province of 40Is less than 65% for % Is between 65-75Is greater than 75% for%</v>
      </c>
      <c r="AH42" s="145"/>
      <c r="AI42" s="145"/>
      <c r="AJ42" s="145"/>
      <c r="AK42" s="145"/>
      <c r="AL42" s="145" t="str">
        <f t="shared" si="9"/>
        <v>Sources of Cereals consumed: In the province of 40was market for %, was own production for%, was HFA for %, was gifts for%.</v>
      </c>
      <c r="AM42" s="145"/>
      <c r="AN42" s="145" t="str">
        <f t="shared" si="10"/>
        <v xml:space="preserve">Agriculture : In the province of 40%planted in the last agricultural season </v>
      </c>
      <c r="AO42" s="145"/>
      <c r="AP42" s="145"/>
      <c r="AQ42" s="145"/>
      <c r="AR42" s="145"/>
      <c r="AS42" s="145" t="str">
        <f t="shared" si="11"/>
        <v>HH shocks: In the province of The percentage of HH that experienced a shock in the last month is %.</v>
      </c>
      <c r="AT42" s="145"/>
      <c r="AU42" s="145" t="str">
        <f t="shared" si="12"/>
        <v>Access to improved Sources of Water: In the province of the percentage of HH with access to improved water sources ( including boreholes, piped water, covered wells) is %.</v>
      </c>
      <c r="AV42" s="145"/>
      <c r="AW42" s="145" t="str">
        <f t="shared" si="13"/>
        <v>Water treatment: In the province of the percentage of HH treating water is %</v>
      </c>
      <c r="AX42" s="145"/>
      <c r="AY42" s="145"/>
      <c r="AZ42" s="145"/>
      <c r="BA42"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3" spans="1:53" ht="15" thickBot="1">
      <c r="A43" s="146"/>
      <c r="B43" s="19">
        <v>41</v>
      </c>
      <c r="C43" s="143"/>
      <c r="D43" s="143"/>
      <c r="E43" s="143"/>
      <c r="F43" s="144" t="str">
        <f t="shared" si="3"/>
        <v>Emergency Coping : In the province of 41in the last 30 days (because of a lack of food) the % of HH that begged is%, the proportion that sold last female animal is %, and the percentage of HH that engaged in illegal income earning activities such as theft and prostitution was %</v>
      </c>
      <c r="G43" s="144"/>
      <c r="H43" s="144"/>
      <c r="I43" s="144"/>
      <c r="J43" s="143"/>
      <c r="K43" s="143"/>
      <c r="L43" s="143"/>
      <c r="M43" s="143"/>
      <c r="N43" s="143" t="str">
        <f t="shared" si="4"/>
        <v>Number of Meals : In the province of 41 the percentage of HH eating 0 meal per day is of %, the percentage of HH eating 1 meal per day is of %, the percentage of HH eating 1 meal per day is of %, the percentage of HH eating 2 meals per day is of  %, the percentage of HH eating 3 meals per day is of %.</v>
      </c>
      <c r="O43" s="143"/>
      <c r="P43" s="143"/>
      <c r="Q43" s="143"/>
      <c r="R43" s="143"/>
      <c r="S43"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3" s="143"/>
      <c r="U43" s="145"/>
      <c r="V43" s="145"/>
      <c r="W43" s="145"/>
      <c r="X43" s="145"/>
      <c r="Y43" s="145" t="str">
        <f t="shared" si="6"/>
        <v>Reason for Displacement : In the province of 41is intercommuncal conflict for % is armed confluct for % is natural disaster for is search for services such as  (health, education, etc.)%</v>
      </c>
      <c r="Z43" s="145"/>
      <c r="AA43" s="145"/>
      <c r="AB43" s="145"/>
      <c r="AC43" s="145" t="str">
        <f t="shared" si="7"/>
        <v>: In the province of 41%</v>
      </c>
      <c r="AD43" s="145"/>
      <c r="AE43" s="145"/>
      <c r="AF43" s="145"/>
      <c r="AG43" s="145" t="str">
        <f t="shared" si="8"/>
        <v>Expenditure on Food: In the province of 41Is less than 65% for % Is between 65-75Is greater than 75% for%</v>
      </c>
      <c r="AH43" s="145"/>
      <c r="AI43" s="145"/>
      <c r="AJ43" s="145"/>
      <c r="AK43" s="145"/>
      <c r="AL43" s="145" t="str">
        <f t="shared" si="9"/>
        <v>Sources of Cereals consumed: In the province of 41was market for %, was own production for%, was HFA for %, was gifts for%.</v>
      </c>
      <c r="AM43" s="145"/>
      <c r="AN43" s="145" t="str">
        <f t="shared" si="10"/>
        <v xml:space="preserve">Agriculture : In the province of 41%planted in the last agricultural season </v>
      </c>
      <c r="AO43" s="145"/>
      <c r="AP43" s="145"/>
      <c r="AQ43" s="145"/>
      <c r="AR43" s="145"/>
      <c r="AS43" s="145" t="str">
        <f t="shared" si="11"/>
        <v>HH shocks: In the province of The percentage of HH that experienced a shock in the last month is %.</v>
      </c>
      <c r="AT43" s="145"/>
      <c r="AU43" s="145" t="str">
        <f t="shared" si="12"/>
        <v>Access to improved Sources of Water: In the province of the percentage of HH with access to improved water sources ( including boreholes, piped water, covered wells) is %.</v>
      </c>
      <c r="AV43" s="145"/>
      <c r="AW43" s="145" t="str">
        <f t="shared" si="13"/>
        <v>Water treatment: In the province of the percentage of HH treating water is %</v>
      </c>
      <c r="AX43" s="145"/>
      <c r="AY43" s="145"/>
      <c r="AZ43" s="145"/>
      <c r="BA43"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4" spans="1:53" ht="15" thickBot="1">
      <c r="A44" s="603"/>
      <c r="B44" s="19">
        <v>42</v>
      </c>
      <c r="C44" s="143"/>
      <c r="D44" s="143"/>
      <c r="E44" s="143"/>
      <c r="F44" s="144" t="str">
        <f t="shared" si="3"/>
        <v>Emergency Coping : In the province of 42in the last 30 days (because of a lack of food) the % of HH that begged is%, the proportion that sold last female animal is %, and the percentage of HH that engaged in illegal income earning activities such as theft and prostitution was %</v>
      </c>
      <c r="G44" s="144"/>
      <c r="H44" s="144"/>
      <c r="I44" s="144"/>
      <c r="J44" s="143"/>
      <c r="K44" s="143"/>
      <c r="L44" s="143"/>
      <c r="M44" s="143"/>
      <c r="N44" s="143" t="str">
        <f t="shared" si="4"/>
        <v>Number of Meals : In the province of 42 the percentage of HH eating 0 meal per day is of %, the percentage of HH eating 1 meal per day is of %, the percentage of HH eating 1 meal per day is of %, the percentage of HH eating 2 meals per day is of  %, the percentage of HH eating 3 meals per day is of %.</v>
      </c>
      <c r="O44" s="143"/>
      <c r="P44" s="143"/>
      <c r="Q44" s="143"/>
      <c r="R44" s="143"/>
      <c r="S44"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4" s="143"/>
      <c r="U44" s="145"/>
      <c r="V44" s="145"/>
      <c r="W44" s="145"/>
      <c r="X44" s="145"/>
      <c r="Y44" s="145" t="str">
        <f t="shared" si="6"/>
        <v>Reason for Displacement : In the province of 42is intercommuncal conflict for % is armed confluct for % is natural disaster for is search for services such as  (health, education, etc.)%</v>
      </c>
      <c r="Z44" s="145"/>
      <c r="AA44" s="145"/>
      <c r="AB44" s="145"/>
      <c r="AC44" s="145" t="str">
        <f t="shared" si="7"/>
        <v>: In the province of 42%</v>
      </c>
      <c r="AD44" s="145"/>
      <c r="AE44" s="145"/>
      <c r="AF44" s="145"/>
      <c r="AG44" s="145" t="str">
        <f t="shared" si="8"/>
        <v>Expenditure on Food: In the province of 42Is less than 65% for % Is between 65-75Is greater than 75% for%</v>
      </c>
      <c r="AH44" s="145"/>
      <c r="AI44" s="145"/>
      <c r="AJ44" s="145"/>
      <c r="AK44" s="145"/>
      <c r="AL44" s="145" t="str">
        <f t="shared" si="9"/>
        <v>Sources of Cereals consumed: In the province of 42was market for %, was own production for%, was HFA for %, was gifts for%.</v>
      </c>
      <c r="AM44" s="145"/>
      <c r="AN44" s="145" t="str">
        <f t="shared" si="10"/>
        <v xml:space="preserve">Agriculture : In the province of 42%planted in the last agricultural season </v>
      </c>
      <c r="AO44" s="145"/>
      <c r="AP44" s="145"/>
      <c r="AQ44" s="145"/>
      <c r="AR44" s="145"/>
      <c r="AS44" s="145" t="str">
        <f t="shared" si="11"/>
        <v>HH shocks: In the province of The percentage of HH that experienced a shock in the last month is %.</v>
      </c>
      <c r="AT44" s="145"/>
      <c r="AU44" s="145" t="str">
        <f t="shared" si="12"/>
        <v>Access to improved Sources of Water: In the province of the percentage of HH with access to improved water sources ( including boreholes, piped water, covered wells) is %.</v>
      </c>
      <c r="AV44" s="145"/>
      <c r="AW44" s="145" t="str">
        <f t="shared" si="13"/>
        <v>Water treatment: In the province of the percentage of HH treating water is %</v>
      </c>
      <c r="AX44" s="145"/>
      <c r="AY44" s="145"/>
      <c r="AZ44" s="145"/>
      <c r="BA44"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5" spans="1:53" ht="15" thickBot="1">
      <c r="A45" s="604"/>
      <c r="B45" s="19">
        <v>43</v>
      </c>
      <c r="C45" s="143"/>
      <c r="D45" s="143"/>
      <c r="E45" s="143"/>
      <c r="F45" s="144" t="str">
        <f t="shared" si="3"/>
        <v>Emergency Coping : In the province of 43in the last 30 days (because of a lack of food) the % of HH that begged is%, the proportion that sold last female animal is %, and the percentage of HH that engaged in illegal income earning activities such as theft and prostitution was %</v>
      </c>
      <c r="G45" s="144"/>
      <c r="H45" s="144"/>
      <c r="I45" s="144"/>
      <c r="J45" s="143"/>
      <c r="K45" s="143"/>
      <c r="L45" s="143"/>
      <c r="M45" s="143"/>
      <c r="N45" s="143" t="str">
        <f t="shared" si="4"/>
        <v>Number of Meals : In the province of 43 the percentage of HH eating 0 meal per day is of %, the percentage of HH eating 1 meal per day is of %, the percentage of HH eating 1 meal per day is of %, the percentage of HH eating 2 meals per day is of  %, the percentage of HH eating 3 meals per day is of %.</v>
      </c>
      <c r="O45" s="143"/>
      <c r="P45" s="143"/>
      <c r="Q45" s="143"/>
      <c r="R45" s="143"/>
      <c r="S45"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5" s="143"/>
      <c r="U45" s="145"/>
      <c r="V45" s="145"/>
      <c r="W45" s="145"/>
      <c r="X45" s="145"/>
      <c r="Y45" s="145" t="str">
        <f t="shared" si="6"/>
        <v>Reason for Displacement : In the province of 43is intercommuncal conflict for % is armed confluct for % is natural disaster for is search for services such as  (health, education, etc.)%</v>
      </c>
      <c r="Z45" s="145"/>
      <c r="AA45" s="145"/>
      <c r="AB45" s="145"/>
      <c r="AC45" s="145" t="str">
        <f t="shared" si="7"/>
        <v>: In the province of 43%</v>
      </c>
      <c r="AD45" s="145"/>
      <c r="AE45" s="145"/>
      <c r="AF45" s="145"/>
      <c r="AG45" s="145" t="str">
        <f t="shared" si="8"/>
        <v>Expenditure on Food: In the province of 43Is less than 65% for % Is between 65-75Is greater than 75% for%</v>
      </c>
      <c r="AH45" s="145"/>
      <c r="AI45" s="145"/>
      <c r="AJ45" s="145"/>
      <c r="AK45" s="145"/>
      <c r="AL45" s="145" t="str">
        <f t="shared" si="9"/>
        <v>Sources of Cereals consumed: In the province of 43was market for %, was own production for%, was HFA for %, was gifts for%.</v>
      </c>
      <c r="AM45" s="145"/>
      <c r="AN45" s="145" t="str">
        <f t="shared" si="10"/>
        <v xml:space="preserve">Agriculture : In the province of 43%planted in the last agricultural season </v>
      </c>
      <c r="AO45" s="145"/>
      <c r="AP45" s="145"/>
      <c r="AQ45" s="145"/>
      <c r="AR45" s="145"/>
      <c r="AS45" s="145" t="str">
        <f t="shared" si="11"/>
        <v>HH shocks: In the province of The percentage of HH that experienced a shock in the last month is %.</v>
      </c>
      <c r="AT45" s="145"/>
      <c r="AU45" s="145" t="str">
        <f t="shared" si="12"/>
        <v>Access to improved Sources of Water: In the province of the percentage of HH with access to improved water sources ( including boreholes, piped water, covered wells) is %.</v>
      </c>
      <c r="AV45" s="145"/>
      <c r="AW45" s="145" t="str">
        <f t="shared" si="13"/>
        <v>Water treatment: In the province of the percentage of HH treating water is %</v>
      </c>
      <c r="AX45" s="145"/>
      <c r="AY45" s="145"/>
      <c r="AZ45" s="145"/>
      <c r="BA45"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6" spans="1:53" ht="15" thickBot="1">
      <c r="A46" s="604"/>
      <c r="B46" s="19">
        <v>44</v>
      </c>
      <c r="C46" s="143"/>
      <c r="D46" s="143"/>
      <c r="E46" s="143"/>
      <c r="F46" s="144" t="str">
        <f t="shared" si="3"/>
        <v>Emergency Coping : In the province of 44in the last 30 days (because of a lack of food) the % of HH that begged is%, the proportion that sold last female animal is %, and the percentage of HH that engaged in illegal income earning activities such as theft and prostitution was %</v>
      </c>
      <c r="G46" s="144"/>
      <c r="H46" s="144"/>
      <c r="I46" s="144"/>
      <c r="J46" s="143"/>
      <c r="K46" s="143"/>
      <c r="L46" s="143"/>
      <c r="M46" s="143"/>
      <c r="N46" s="143" t="str">
        <f t="shared" si="4"/>
        <v>Number of Meals : In the province of 44 the percentage of HH eating 0 meal per day is of %, the percentage of HH eating 1 meal per day is of %, the percentage of HH eating 1 meal per day is of %, the percentage of HH eating 2 meals per day is of  %, the percentage of HH eating 3 meals per day is of %.</v>
      </c>
      <c r="O46" s="143"/>
      <c r="P46" s="143"/>
      <c r="Q46" s="143"/>
      <c r="R46" s="143"/>
      <c r="S46"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6" s="143"/>
      <c r="U46" s="145"/>
      <c r="V46" s="145"/>
      <c r="W46" s="145"/>
      <c r="X46" s="145"/>
      <c r="Y46" s="145" t="str">
        <f t="shared" si="6"/>
        <v>Reason for Displacement : In the province of 44is intercommuncal conflict for % is armed confluct for % is natural disaster for is search for services such as  (health, education, etc.)%</v>
      </c>
      <c r="Z46" s="145"/>
      <c r="AA46" s="145"/>
      <c r="AB46" s="145"/>
      <c r="AC46" s="145" t="str">
        <f t="shared" si="7"/>
        <v>: In the province of 44%</v>
      </c>
      <c r="AD46" s="145"/>
      <c r="AE46" s="145"/>
      <c r="AF46" s="145"/>
      <c r="AG46" s="145" t="str">
        <f t="shared" si="8"/>
        <v>Expenditure on Food: In the province of 44Is less than 65% for % Is between 65-75Is greater than 75% for%</v>
      </c>
      <c r="AH46" s="145"/>
      <c r="AI46" s="145"/>
      <c r="AJ46" s="145"/>
      <c r="AK46" s="145"/>
      <c r="AL46" s="145" t="str">
        <f t="shared" si="9"/>
        <v>Sources of Cereals consumed: In the province of 44was market for %, was own production for%, was HFA for %, was gifts for%.</v>
      </c>
      <c r="AM46" s="145"/>
      <c r="AN46" s="145" t="str">
        <f t="shared" si="10"/>
        <v xml:space="preserve">Agriculture : In the province of 44%planted in the last agricultural season </v>
      </c>
      <c r="AO46" s="145"/>
      <c r="AP46" s="145"/>
      <c r="AQ46" s="145"/>
      <c r="AR46" s="145"/>
      <c r="AS46" s="145" t="str">
        <f t="shared" si="11"/>
        <v>HH shocks: In the province of The percentage of HH that experienced a shock in the last month is %.</v>
      </c>
      <c r="AT46" s="145"/>
      <c r="AU46" s="145" t="str">
        <f t="shared" si="12"/>
        <v>Access to improved Sources of Water: In the province of the percentage of HH with access to improved water sources ( including boreholes, piped water, covered wells) is %.</v>
      </c>
      <c r="AV46" s="145"/>
      <c r="AW46" s="145" t="str">
        <f t="shared" si="13"/>
        <v>Water treatment: In the province of the percentage of HH treating water is %</v>
      </c>
      <c r="AX46" s="145"/>
      <c r="AY46" s="145"/>
      <c r="AZ46" s="145"/>
      <c r="BA46"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7" spans="1:53" ht="15" thickBot="1">
      <c r="A47" s="604"/>
      <c r="B47" s="19">
        <v>45</v>
      </c>
      <c r="C47" s="143"/>
      <c r="D47" s="143"/>
      <c r="E47" s="143"/>
      <c r="F47" s="144" t="str">
        <f t="shared" si="3"/>
        <v>Emergency Coping : In the province of 45in the last 30 days (because of a lack of food) the % of HH that begged is%, the proportion that sold last female animal is %, and the percentage of HH that engaged in illegal income earning activities such as theft and prostitution was %</v>
      </c>
      <c r="G47" s="144"/>
      <c r="H47" s="144"/>
      <c r="I47" s="144"/>
      <c r="J47" s="143"/>
      <c r="K47" s="143"/>
      <c r="L47" s="143"/>
      <c r="M47" s="143"/>
      <c r="N47" s="143" t="str">
        <f t="shared" si="4"/>
        <v>Number of Meals : In the province of 45 the percentage of HH eating 0 meal per day is of %, the percentage of HH eating 1 meal per day is of %, the percentage of HH eating 1 meal per day is of %, the percentage of HH eating 2 meals per day is of  %, the percentage of HH eating 3 meals per day is of %.</v>
      </c>
      <c r="O47" s="143"/>
      <c r="P47" s="143"/>
      <c r="Q47" s="143"/>
      <c r="R47" s="143"/>
      <c r="S47"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7" s="143"/>
      <c r="U47" s="145"/>
      <c r="V47" s="145"/>
      <c r="W47" s="145"/>
      <c r="X47" s="145"/>
      <c r="Y47" s="145" t="str">
        <f t="shared" si="6"/>
        <v>Reason for Displacement : In the province of 45is intercommuncal conflict for % is armed confluct for % is natural disaster for is search for services such as  (health, education, etc.)%</v>
      </c>
      <c r="Z47" s="145"/>
      <c r="AA47" s="145"/>
      <c r="AB47" s="145"/>
      <c r="AC47" s="145" t="str">
        <f t="shared" si="7"/>
        <v>: In the province of 45%</v>
      </c>
      <c r="AD47" s="145"/>
      <c r="AE47" s="145"/>
      <c r="AF47" s="145"/>
      <c r="AG47" s="145" t="str">
        <f t="shared" si="8"/>
        <v>Expenditure on Food: In the province of 45Is less than 65% for % Is between 65-75Is greater than 75% for%</v>
      </c>
      <c r="AH47" s="145"/>
      <c r="AI47" s="145"/>
      <c r="AJ47" s="145"/>
      <c r="AK47" s="145"/>
      <c r="AL47" s="145" t="str">
        <f t="shared" si="9"/>
        <v>Sources of Cereals consumed: In the province of 45was market for %, was own production for%, was HFA for %, was gifts for%.</v>
      </c>
      <c r="AM47" s="145"/>
      <c r="AN47" s="145" t="str">
        <f t="shared" si="10"/>
        <v xml:space="preserve">Agriculture : In the province of 45%planted in the last agricultural season </v>
      </c>
      <c r="AO47" s="145"/>
      <c r="AP47" s="145"/>
      <c r="AQ47" s="145"/>
      <c r="AR47" s="145"/>
      <c r="AS47" s="145" t="str">
        <f t="shared" si="11"/>
        <v>HH shocks: In the province of The percentage of HH that experienced a shock in the last month is %.</v>
      </c>
      <c r="AT47" s="145"/>
      <c r="AU47" s="145" t="str">
        <f t="shared" si="12"/>
        <v>Access to improved Sources of Water: In the province of the percentage of HH with access to improved water sources ( including boreholes, piped water, covered wells) is %.</v>
      </c>
      <c r="AV47" s="145"/>
      <c r="AW47" s="145" t="str">
        <f t="shared" si="13"/>
        <v>Water treatment: In the province of the percentage of HH treating water is %</v>
      </c>
      <c r="AX47" s="145"/>
      <c r="AY47" s="145"/>
      <c r="AZ47" s="145"/>
      <c r="BA47"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8" spans="1:53" ht="15" thickBot="1">
      <c r="A48" s="604"/>
      <c r="B48" s="19">
        <v>46</v>
      </c>
      <c r="C48" s="143"/>
      <c r="D48" s="143"/>
      <c r="E48" s="143"/>
      <c r="F48" s="144" t="str">
        <f t="shared" si="3"/>
        <v>Emergency Coping : In the province of 46in the last 30 days (because of a lack of food) the % of HH that begged is%, the proportion that sold last female animal is %, and the percentage of HH that engaged in illegal income earning activities such as theft and prostitution was %</v>
      </c>
      <c r="G48" s="144"/>
      <c r="H48" s="144"/>
      <c r="I48" s="144"/>
      <c r="J48" s="143"/>
      <c r="K48" s="143"/>
      <c r="L48" s="143"/>
      <c r="M48" s="143"/>
      <c r="N48" s="143" t="str">
        <f t="shared" si="4"/>
        <v>Number of Meals : In the province of 46 the percentage of HH eating 0 meal per day is of %, the percentage of HH eating 1 meal per day is of %, the percentage of HH eating 1 meal per day is of %, the percentage of HH eating 2 meals per day is of  %, the percentage of HH eating 3 meals per day is of %.</v>
      </c>
      <c r="O48" s="143"/>
      <c r="P48" s="143"/>
      <c r="Q48" s="143"/>
      <c r="R48" s="143"/>
      <c r="S48"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8" s="143"/>
      <c r="U48" s="145"/>
      <c r="V48" s="145"/>
      <c r="W48" s="145"/>
      <c r="X48" s="145"/>
      <c r="Y48" s="145" t="str">
        <f t="shared" si="6"/>
        <v>Reason for Displacement : In the province of 46is intercommuncal conflict for % is armed confluct for % is natural disaster for is search for services such as  (health, education, etc.)%</v>
      </c>
      <c r="Z48" s="145"/>
      <c r="AA48" s="145"/>
      <c r="AB48" s="145"/>
      <c r="AC48" s="145" t="str">
        <f t="shared" si="7"/>
        <v>: In the province of 46%</v>
      </c>
      <c r="AD48" s="145"/>
      <c r="AE48" s="145"/>
      <c r="AF48" s="145"/>
      <c r="AG48" s="145" t="str">
        <f t="shared" si="8"/>
        <v>Expenditure on Food: In the province of 46Is less than 65% for % Is between 65-75Is greater than 75% for%</v>
      </c>
      <c r="AH48" s="145"/>
      <c r="AI48" s="145"/>
      <c r="AJ48" s="145"/>
      <c r="AK48" s="145"/>
      <c r="AL48" s="145" t="str">
        <f t="shared" si="9"/>
        <v>Sources of Cereals consumed: In the province of 46was market for %, was own production for%, was HFA for %, was gifts for%.</v>
      </c>
      <c r="AM48" s="145"/>
      <c r="AN48" s="145" t="str">
        <f t="shared" si="10"/>
        <v xml:space="preserve">Agriculture : In the province of 46%planted in the last agricultural season </v>
      </c>
      <c r="AO48" s="145"/>
      <c r="AP48" s="145"/>
      <c r="AQ48" s="145"/>
      <c r="AR48" s="145"/>
      <c r="AS48" s="145" t="str">
        <f t="shared" si="11"/>
        <v>HH shocks: In the province of The percentage of HH that experienced a shock in the last month is %.</v>
      </c>
      <c r="AT48" s="145"/>
      <c r="AU48" s="145" t="str">
        <f t="shared" si="12"/>
        <v>Access to improved Sources of Water: In the province of the percentage of HH with access to improved water sources ( including boreholes, piped water, covered wells) is %.</v>
      </c>
      <c r="AV48" s="145"/>
      <c r="AW48" s="145" t="str">
        <f t="shared" si="13"/>
        <v>Water treatment: In the province of the percentage of HH treating water is %</v>
      </c>
      <c r="AX48" s="145"/>
      <c r="AY48" s="145"/>
      <c r="AZ48" s="145"/>
      <c r="BA48"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9" spans="1:53" ht="15" thickBot="1">
      <c r="A49" s="604"/>
      <c r="B49" s="19">
        <v>47</v>
      </c>
      <c r="C49" s="143"/>
      <c r="D49" s="143"/>
      <c r="E49" s="143"/>
      <c r="F49" s="144" t="str">
        <f t="shared" si="3"/>
        <v>Emergency Coping : In the province of 47in the last 30 days (because of a lack of food) the % of HH that begged is%, the proportion that sold last female animal is %, and the percentage of HH that engaged in illegal income earning activities such as theft and prostitution was %</v>
      </c>
      <c r="G49" s="144"/>
      <c r="H49" s="144"/>
      <c r="I49" s="144"/>
      <c r="J49" s="143"/>
      <c r="K49" s="143"/>
      <c r="L49" s="143"/>
      <c r="M49" s="143"/>
      <c r="N49" s="143" t="str">
        <f t="shared" si="4"/>
        <v>Number of Meals : In the province of 47 the percentage of HH eating 0 meal per day is of %, the percentage of HH eating 1 meal per day is of %, the percentage of HH eating 1 meal per day is of %, the percentage of HH eating 2 meals per day is of  %, the percentage of HH eating 3 meals per day is of %.</v>
      </c>
      <c r="O49" s="143"/>
      <c r="P49" s="143"/>
      <c r="Q49" s="143"/>
      <c r="R49" s="143"/>
      <c r="S49"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49" s="143"/>
      <c r="U49" s="145"/>
      <c r="V49" s="145"/>
      <c r="W49" s="145"/>
      <c r="X49" s="145"/>
      <c r="Y49" s="145" t="str">
        <f t="shared" si="6"/>
        <v>Reason for Displacement : In the province of 47is intercommuncal conflict for % is armed confluct for % is natural disaster for is search for services such as  (health, education, etc.)%</v>
      </c>
      <c r="Z49" s="145"/>
      <c r="AA49" s="145"/>
      <c r="AB49" s="145"/>
      <c r="AC49" s="145" t="str">
        <f t="shared" si="7"/>
        <v>: In the province of 47%</v>
      </c>
      <c r="AD49" s="145"/>
      <c r="AE49" s="145"/>
      <c r="AF49" s="145"/>
      <c r="AG49" s="145" t="str">
        <f t="shared" si="8"/>
        <v>Expenditure on Food: In the province of 47Is less than 65% for % Is between 65-75Is greater than 75% for%</v>
      </c>
      <c r="AH49" s="145"/>
      <c r="AI49" s="145"/>
      <c r="AJ49" s="145"/>
      <c r="AK49" s="145"/>
      <c r="AL49" s="145" t="str">
        <f t="shared" si="9"/>
        <v>Sources of Cereals consumed: In the province of 47was market for %, was own production for%, was HFA for %, was gifts for%.</v>
      </c>
      <c r="AM49" s="145"/>
      <c r="AN49" s="145" t="str">
        <f t="shared" si="10"/>
        <v xml:space="preserve">Agriculture : In the province of 47%planted in the last agricultural season </v>
      </c>
      <c r="AO49" s="145"/>
      <c r="AP49" s="145"/>
      <c r="AQ49" s="145"/>
      <c r="AR49" s="145"/>
      <c r="AS49" s="145" t="str">
        <f t="shared" si="11"/>
        <v>HH shocks: In the province of The percentage of HH that experienced a shock in the last month is %.</v>
      </c>
      <c r="AT49" s="145"/>
      <c r="AU49" s="145" t="str">
        <f t="shared" si="12"/>
        <v>Access to improved Sources of Water: In the province of the percentage of HH with access to improved water sources ( including boreholes, piped water, covered wells) is %.</v>
      </c>
      <c r="AV49" s="145"/>
      <c r="AW49" s="145" t="str">
        <f t="shared" si="13"/>
        <v>Water treatment: In the province of the percentage of HH treating water is %</v>
      </c>
      <c r="AX49" s="145"/>
      <c r="AY49" s="145"/>
      <c r="AZ49" s="145"/>
      <c r="BA49"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0" spans="1:53" ht="15" thickBot="1">
      <c r="A50" s="604"/>
      <c r="B50" s="19">
        <v>48</v>
      </c>
      <c r="C50" s="143"/>
      <c r="D50" s="143"/>
      <c r="E50" s="143"/>
      <c r="F50" s="144" t="str">
        <f t="shared" si="3"/>
        <v>Emergency Coping : In the province of 48in the last 30 days (because of a lack of food) the % of HH that begged is%, the proportion that sold last female animal is %, and the percentage of HH that engaged in illegal income earning activities such as theft and prostitution was %</v>
      </c>
      <c r="G50" s="144"/>
      <c r="H50" s="144"/>
      <c r="I50" s="144"/>
      <c r="J50" s="143"/>
      <c r="K50" s="143"/>
      <c r="L50" s="143"/>
      <c r="M50" s="143"/>
      <c r="N50" s="143" t="str">
        <f t="shared" si="4"/>
        <v>Number of Meals : In the province of 48 the percentage of HH eating 0 meal per day is of %, the percentage of HH eating 1 meal per day is of %, the percentage of HH eating 1 meal per day is of %, the percentage of HH eating 2 meals per day is of  %, the percentage of HH eating 3 meals per day is of %.</v>
      </c>
      <c r="O50" s="143"/>
      <c r="P50" s="143"/>
      <c r="Q50" s="143"/>
      <c r="R50" s="143"/>
      <c r="S50"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0" s="143"/>
      <c r="U50" s="145"/>
      <c r="V50" s="145"/>
      <c r="W50" s="145"/>
      <c r="X50" s="145"/>
      <c r="Y50" s="145" t="str">
        <f t="shared" si="6"/>
        <v>Reason for Displacement : In the province of 48is intercommuncal conflict for % is armed confluct for % is natural disaster for is search for services such as  (health, education, etc.)%</v>
      </c>
      <c r="Z50" s="145"/>
      <c r="AA50" s="145"/>
      <c r="AB50" s="145"/>
      <c r="AC50" s="145" t="str">
        <f t="shared" si="7"/>
        <v>: In the province of 48%</v>
      </c>
      <c r="AD50" s="145"/>
      <c r="AE50" s="145"/>
      <c r="AF50" s="145"/>
      <c r="AG50" s="145" t="str">
        <f t="shared" si="8"/>
        <v>Expenditure on Food: In the province of 48Is less than 65% for % Is between 65-75Is greater than 75% for%</v>
      </c>
      <c r="AH50" s="145"/>
      <c r="AI50" s="145"/>
      <c r="AJ50" s="145"/>
      <c r="AK50" s="145"/>
      <c r="AL50" s="145" t="str">
        <f t="shared" si="9"/>
        <v>Sources of Cereals consumed: In the province of 48was market for %, was own production for%, was HFA for %, was gifts for%.</v>
      </c>
      <c r="AM50" s="145"/>
      <c r="AN50" s="145" t="str">
        <f t="shared" si="10"/>
        <v xml:space="preserve">Agriculture : In the province of 48%planted in the last agricultural season </v>
      </c>
      <c r="AO50" s="145"/>
      <c r="AP50" s="145"/>
      <c r="AQ50" s="145"/>
      <c r="AR50" s="145"/>
      <c r="AS50" s="145" t="str">
        <f t="shared" si="11"/>
        <v>HH shocks: In the province of The percentage of HH that experienced a shock in the last month is %.</v>
      </c>
      <c r="AT50" s="145"/>
      <c r="AU50" s="145" t="str">
        <f t="shared" si="12"/>
        <v>Access to improved Sources of Water: In the province of the percentage of HH with access to improved water sources ( including boreholes, piped water, covered wells) is %.</v>
      </c>
      <c r="AV50" s="145"/>
      <c r="AW50" s="145" t="str">
        <f t="shared" si="13"/>
        <v>Water treatment: In the province of the percentage of HH treating water is %</v>
      </c>
      <c r="AX50" s="145"/>
      <c r="AY50" s="145"/>
      <c r="AZ50" s="145"/>
      <c r="BA50"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1" spans="1:53" ht="15" thickBot="1">
      <c r="A51" s="604"/>
      <c r="B51" s="19">
        <v>49</v>
      </c>
      <c r="C51" s="143"/>
      <c r="D51" s="143"/>
      <c r="E51" s="143"/>
      <c r="F51" s="144" t="str">
        <f t="shared" si="3"/>
        <v>Emergency Coping : In the province of 49in the last 30 days (because of a lack of food) the % of HH that begged is%, the proportion that sold last female animal is %, and the percentage of HH that engaged in illegal income earning activities such as theft and prostitution was %</v>
      </c>
      <c r="G51" s="144"/>
      <c r="H51" s="144"/>
      <c r="I51" s="144"/>
      <c r="J51" s="143"/>
      <c r="K51" s="143"/>
      <c r="L51" s="143"/>
      <c r="M51" s="143"/>
      <c r="N51" s="143" t="str">
        <f t="shared" si="4"/>
        <v>Number of Meals : In the province of 49 the percentage of HH eating 0 meal per day is of %, the percentage of HH eating 1 meal per day is of %, the percentage of HH eating 1 meal per day is of %, the percentage of HH eating 2 meals per day is of  %, the percentage of HH eating 3 meals per day is of %.</v>
      </c>
      <c r="O51" s="143"/>
      <c r="P51" s="143"/>
      <c r="Q51" s="143"/>
      <c r="R51" s="143"/>
      <c r="S51"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1" s="143"/>
      <c r="U51" s="145"/>
      <c r="V51" s="145"/>
      <c r="W51" s="145"/>
      <c r="X51" s="145"/>
      <c r="Y51" s="145" t="str">
        <f t="shared" si="6"/>
        <v>Reason for Displacement : In the province of 49is intercommuncal conflict for % is armed confluct for % is natural disaster for is search for services such as  (health, education, etc.)%</v>
      </c>
      <c r="Z51" s="145"/>
      <c r="AA51" s="145"/>
      <c r="AB51" s="145"/>
      <c r="AC51" s="145" t="str">
        <f t="shared" si="7"/>
        <v>: In the province of 49%</v>
      </c>
      <c r="AD51" s="145"/>
      <c r="AE51" s="145"/>
      <c r="AF51" s="145"/>
      <c r="AG51" s="145" t="str">
        <f t="shared" si="8"/>
        <v>Expenditure on Food: In the province of 49Is less than 65% for % Is between 65-75Is greater than 75% for%</v>
      </c>
      <c r="AH51" s="145"/>
      <c r="AI51" s="145"/>
      <c r="AJ51" s="145"/>
      <c r="AK51" s="145"/>
      <c r="AL51" s="145" t="str">
        <f t="shared" si="9"/>
        <v>Sources of Cereals consumed: In the province of 49was market for %, was own production for%, was HFA for %, was gifts for%.</v>
      </c>
      <c r="AM51" s="145"/>
      <c r="AN51" s="145" t="str">
        <f t="shared" si="10"/>
        <v xml:space="preserve">Agriculture : In the province of 49%planted in the last agricultural season </v>
      </c>
      <c r="AO51" s="145"/>
      <c r="AP51" s="145"/>
      <c r="AQ51" s="145"/>
      <c r="AR51" s="145"/>
      <c r="AS51" s="145" t="str">
        <f t="shared" si="11"/>
        <v>HH shocks: In the province of The percentage of HH that experienced a shock in the last month is %.</v>
      </c>
      <c r="AT51" s="145"/>
      <c r="AU51" s="145" t="str">
        <f t="shared" si="12"/>
        <v>Access to improved Sources of Water: In the province of the percentage of HH with access to improved water sources ( including boreholes, piped water, covered wells) is %.</v>
      </c>
      <c r="AV51" s="145"/>
      <c r="AW51" s="145" t="str">
        <f t="shared" si="13"/>
        <v>Water treatment: In the province of the percentage of HH treating water is %</v>
      </c>
      <c r="AX51" s="145"/>
      <c r="AY51" s="145"/>
      <c r="AZ51" s="145"/>
      <c r="BA51"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2" spans="1:53" ht="15" thickBot="1">
      <c r="A52" s="604"/>
      <c r="B52" s="19">
        <v>50</v>
      </c>
      <c r="C52" s="143"/>
      <c r="D52" s="143"/>
      <c r="E52" s="143"/>
      <c r="F52" s="144" t="str">
        <f t="shared" si="3"/>
        <v>Emergency Coping : In the province of 50in the last 30 days (because of a lack of food) the % of HH that begged is%, the proportion that sold last female animal is %, and the percentage of HH that engaged in illegal income earning activities such as theft and prostitution was %</v>
      </c>
      <c r="G52" s="144"/>
      <c r="H52" s="144"/>
      <c r="I52" s="144"/>
      <c r="J52" s="143"/>
      <c r="K52" s="143"/>
      <c r="L52" s="143"/>
      <c r="M52" s="143"/>
      <c r="N52" s="143" t="str">
        <f t="shared" si="4"/>
        <v>Number of Meals : In the province of 50 the percentage of HH eating 0 meal per day is of %, the percentage of HH eating 1 meal per day is of %, the percentage of HH eating 1 meal per day is of %, the percentage of HH eating 2 meals per day is of  %, the percentage of HH eating 3 meals per day is of %.</v>
      </c>
      <c r="O52" s="143"/>
      <c r="P52" s="143"/>
      <c r="Q52" s="143"/>
      <c r="R52" s="143"/>
      <c r="S52"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2" s="143"/>
      <c r="U52" s="145"/>
      <c r="V52" s="145"/>
      <c r="W52" s="145"/>
      <c r="X52" s="145"/>
      <c r="Y52" s="145" t="str">
        <f t="shared" si="6"/>
        <v>Reason for Displacement : In the province of 50is intercommuncal conflict for % is armed confluct for % is natural disaster for is search for services such as  (health, education, etc.)%</v>
      </c>
      <c r="Z52" s="145"/>
      <c r="AA52" s="145"/>
      <c r="AB52" s="145"/>
      <c r="AC52" s="145" t="str">
        <f t="shared" si="7"/>
        <v>: In the province of 50%</v>
      </c>
      <c r="AD52" s="145"/>
      <c r="AE52" s="145"/>
      <c r="AF52" s="145"/>
      <c r="AG52" s="145" t="str">
        <f t="shared" si="8"/>
        <v>Expenditure on Food: In the province of 50Is less than 65% for % Is between 65-75Is greater than 75% for%</v>
      </c>
      <c r="AH52" s="145"/>
      <c r="AI52" s="145"/>
      <c r="AJ52" s="145"/>
      <c r="AK52" s="145"/>
      <c r="AL52" s="145" t="str">
        <f t="shared" si="9"/>
        <v>Sources of Cereals consumed: In the province of 50was market for %, was own production for%, was HFA for %, was gifts for%.</v>
      </c>
      <c r="AM52" s="145"/>
      <c r="AN52" s="145" t="str">
        <f t="shared" si="10"/>
        <v xml:space="preserve">Agriculture : In the province of 50%planted in the last agricultural season </v>
      </c>
      <c r="AO52" s="145"/>
      <c r="AP52" s="145"/>
      <c r="AQ52" s="145"/>
      <c r="AR52" s="145"/>
      <c r="AS52" s="145" t="str">
        <f t="shared" si="11"/>
        <v>HH shocks: In the province of The percentage of HH that experienced a shock in the last month is %.</v>
      </c>
      <c r="AT52" s="145"/>
      <c r="AU52" s="145" t="str">
        <f t="shared" si="12"/>
        <v>Access to improved Sources of Water: In the province of the percentage of HH with access to improved water sources ( including boreholes, piped water, covered wells) is %.</v>
      </c>
      <c r="AV52" s="145"/>
      <c r="AW52" s="145" t="str">
        <f t="shared" si="13"/>
        <v>Water treatment: In the province of the percentage of HH treating water is %</v>
      </c>
      <c r="AX52" s="145"/>
      <c r="AY52" s="145"/>
      <c r="AZ52" s="145"/>
      <c r="BA52"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3" spans="1:53" ht="15" thickBot="1">
      <c r="A53" s="604"/>
      <c r="B53" s="19">
        <v>51</v>
      </c>
      <c r="C53" s="143"/>
      <c r="D53" s="143"/>
      <c r="E53" s="143"/>
      <c r="F53" s="144" t="str">
        <f t="shared" si="3"/>
        <v>Emergency Coping : In the province of 51in the last 30 days (because of a lack of food) the % of HH that begged is%, the proportion that sold last female animal is %, and the percentage of HH that engaged in illegal income earning activities such as theft and prostitution was %</v>
      </c>
      <c r="G53" s="144"/>
      <c r="H53" s="144"/>
      <c r="I53" s="144"/>
      <c r="J53" s="143"/>
      <c r="K53" s="143"/>
      <c r="L53" s="143"/>
      <c r="M53" s="143"/>
      <c r="N53" s="143" t="str">
        <f t="shared" si="4"/>
        <v>Number of Meals : In the province of 51 the percentage of HH eating 0 meal per day is of %, the percentage of HH eating 1 meal per day is of %, the percentage of HH eating 1 meal per day is of %, the percentage of HH eating 2 meals per day is of  %, the percentage of HH eating 3 meals per day is of %.</v>
      </c>
      <c r="O53" s="143"/>
      <c r="P53" s="143"/>
      <c r="Q53" s="143"/>
      <c r="R53" s="143"/>
      <c r="S53"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3" s="143"/>
      <c r="U53" s="145"/>
      <c r="V53" s="145"/>
      <c r="W53" s="145"/>
      <c r="X53" s="145"/>
      <c r="Y53" s="145" t="str">
        <f t="shared" si="6"/>
        <v>Reason for Displacement : In the province of 51is intercommuncal conflict for % is armed confluct for % is natural disaster for is search for services such as  (health, education, etc.)%</v>
      </c>
      <c r="Z53" s="145"/>
      <c r="AA53" s="145"/>
      <c r="AB53" s="145"/>
      <c r="AC53" s="145" t="str">
        <f t="shared" si="7"/>
        <v>: In the province of 51%</v>
      </c>
      <c r="AD53" s="145"/>
      <c r="AE53" s="145"/>
      <c r="AF53" s="145"/>
      <c r="AG53" s="145" t="str">
        <f t="shared" si="8"/>
        <v>Expenditure on Food: In the province of 51Is less than 65% for % Is between 65-75Is greater than 75% for%</v>
      </c>
      <c r="AH53" s="145"/>
      <c r="AI53" s="145"/>
      <c r="AJ53" s="145"/>
      <c r="AK53" s="145"/>
      <c r="AL53" s="145" t="str">
        <f t="shared" si="9"/>
        <v>Sources of Cereals consumed: In the province of 51was market for %, was own production for%, was HFA for %, was gifts for%.</v>
      </c>
      <c r="AM53" s="145"/>
      <c r="AN53" s="145" t="str">
        <f t="shared" si="10"/>
        <v xml:space="preserve">Agriculture : In the province of 51%planted in the last agricultural season </v>
      </c>
      <c r="AO53" s="145"/>
      <c r="AP53" s="145"/>
      <c r="AQ53" s="145"/>
      <c r="AR53" s="145"/>
      <c r="AS53" s="145" t="str">
        <f t="shared" si="11"/>
        <v>HH shocks: In the province of The percentage of HH that experienced a shock in the last month is %.</v>
      </c>
      <c r="AT53" s="145"/>
      <c r="AU53" s="145" t="str">
        <f t="shared" si="12"/>
        <v>Access to improved Sources of Water: In the province of the percentage of HH with access to improved water sources ( including boreholes, piped water, covered wells) is %.</v>
      </c>
      <c r="AV53" s="145"/>
      <c r="AW53" s="145" t="str">
        <f t="shared" si="13"/>
        <v>Water treatment: In the province of the percentage of HH treating water is %</v>
      </c>
      <c r="AX53" s="145"/>
      <c r="AY53" s="145"/>
      <c r="AZ53" s="145"/>
      <c r="BA53"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4" spans="1:53" ht="15" thickBot="1">
      <c r="A54" s="604"/>
      <c r="B54" s="19">
        <v>52</v>
      </c>
      <c r="C54" s="143"/>
      <c r="D54" s="143"/>
      <c r="E54" s="143"/>
      <c r="F54" s="144" t="str">
        <f t="shared" si="3"/>
        <v>Emergency Coping : In the province of 52in the last 30 days (because of a lack of food) the % of HH that begged is%, the proportion that sold last female animal is %, and the percentage of HH that engaged in illegal income earning activities such as theft and prostitution was %</v>
      </c>
      <c r="G54" s="144"/>
      <c r="H54" s="144"/>
      <c r="I54" s="144"/>
      <c r="J54" s="143"/>
      <c r="K54" s="143"/>
      <c r="L54" s="143"/>
      <c r="M54" s="143"/>
      <c r="N54" s="143" t="str">
        <f t="shared" si="4"/>
        <v>Number of Meals : In the province of 52 the percentage of HH eating 0 meal per day is of %, the percentage of HH eating 1 meal per day is of %, the percentage of HH eating 1 meal per day is of %, the percentage of HH eating 2 meals per day is of  %, the percentage of HH eating 3 meals per day is of %.</v>
      </c>
      <c r="O54" s="143"/>
      <c r="P54" s="143"/>
      <c r="Q54" s="143"/>
      <c r="R54" s="143"/>
      <c r="S54"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4" s="143"/>
      <c r="U54" s="145"/>
      <c r="V54" s="145"/>
      <c r="W54" s="145"/>
      <c r="X54" s="145"/>
      <c r="Y54" s="145" t="str">
        <f t="shared" si="6"/>
        <v>Reason for Displacement : In the province of 52is intercommuncal conflict for % is armed confluct for % is natural disaster for is search for services such as  (health, education, etc.)%</v>
      </c>
      <c r="Z54" s="145"/>
      <c r="AA54" s="145"/>
      <c r="AB54" s="145"/>
      <c r="AC54" s="145" t="str">
        <f t="shared" si="7"/>
        <v>: In the province of 52%</v>
      </c>
      <c r="AD54" s="145"/>
      <c r="AE54" s="145"/>
      <c r="AF54" s="145"/>
      <c r="AG54" s="145" t="str">
        <f t="shared" si="8"/>
        <v>Expenditure on Food: In the province of 52Is less than 65% for % Is between 65-75Is greater than 75% for%</v>
      </c>
      <c r="AH54" s="145"/>
      <c r="AI54" s="145"/>
      <c r="AJ54" s="145"/>
      <c r="AK54" s="145"/>
      <c r="AL54" s="145" t="str">
        <f t="shared" si="9"/>
        <v>Sources of Cereals consumed: In the province of 52was market for %, was own production for%, was HFA for %, was gifts for%.</v>
      </c>
      <c r="AM54" s="145"/>
      <c r="AN54" s="145" t="str">
        <f t="shared" si="10"/>
        <v xml:space="preserve">Agriculture : In the province of 52%planted in the last agricultural season </v>
      </c>
      <c r="AO54" s="145"/>
      <c r="AP54" s="145"/>
      <c r="AQ54" s="145"/>
      <c r="AR54" s="145"/>
      <c r="AS54" s="145" t="str">
        <f t="shared" si="11"/>
        <v>HH shocks: In the province of The percentage of HH that experienced a shock in the last month is %.</v>
      </c>
      <c r="AT54" s="145"/>
      <c r="AU54" s="145" t="str">
        <f t="shared" si="12"/>
        <v>Access to improved Sources of Water: In the province of the percentage of HH with access to improved water sources ( including boreholes, piped water, covered wells) is %.</v>
      </c>
      <c r="AV54" s="145"/>
      <c r="AW54" s="145" t="str">
        <f t="shared" si="13"/>
        <v>Water treatment: In the province of the percentage of HH treating water is %</v>
      </c>
      <c r="AX54" s="145"/>
      <c r="AY54" s="145"/>
      <c r="AZ54" s="145"/>
      <c r="BA54"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5" spans="1:53" ht="15" thickBot="1">
      <c r="A55" s="604"/>
      <c r="B55" s="19">
        <v>53</v>
      </c>
      <c r="C55" s="143"/>
      <c r="D55" s="143"/>
      <c r="E55" s="143"/>
      <c r="F55" s="144" t="str">
        <f t="shared" si="3"/>
        <v>Emergency Coping : In the province of 53in the last 30 days (because of a lack of food) the % of HH that begged is%, the proportion that sold last female animal is %, and the percentage of HH that engaged in illegal income earning activities such as theft and prostitution was %</v>
      </c>
      <c r="G55" s="144"/>
      <c r="H55" s="144"/>
      <c r="I55" s="144"/>
      <c r="J55" s="143"/>
      <c r="K55" s="143"/>
      <c r="L55" s="143"/>
      <c r="M55" s="143"/>
      <c r="N55" s="143" t="str">
        <f t="shared" si="4"/>
        <v>Number of Meals : In the province of 53 the percentage of HH eating 0 meal per day is of %, the percentage of HH eating 1 meal per day is of %, the percentage of HH eating 1 meal per day is of %, the percentage of HH eating 2 meals per day is of  %, the percentage of HH eating 3 meals per day is of %.</v>
      </c>
      <c r="O55" s="143"/>
      <c r="P55" s="143"/>
      <c r="Q55" s="143"/>
      <c r="R55" s="143"/>
      <c r="S55"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5" s="143"/>
      <c r="U55" s="145"/>
      <c r="V55" s="145"/>
      <c r="W55" s="145"/>
      <c r="X55" s="145"/>
      <c r="Y55" s="145" t="str">
        <f t="shared" si="6"/>
        <v>Reason for Displacement : In the province of 53is intercommuncal conflict for % is armed confluct for % is natural disaster for is search for services such as  (health, education, etc.)%</v>
      </c>
      <c r="Z55" s="145"/>
      <c r="AA55" s="145"/>
      <c r="AB55" s="145"/>
      <c r="AC55" s="145" t="str">
        <f t="shared" si="7"/>
        <v>: In the province of 53%</v>
      </c>
      <c r="AD55" s="145"/>
      <c r="AE55" s="145"/>
      <c r="AF55" s="145"/>
      <c r="AG55" s="145" t="str">
        <f t="shared" si="8"/>
        <v>Expenditure on Food: In the province of 53Is less than 65% for % Is between 65-75Is greater than 75% for%</v>
      </c>
      <c r="AH55" s="145"/>
      <c r="AI55" s="145"/>
      <c r="AJ55" s="145"/>
      <c r="AK55" s="145"/>
      <c r="AL55" s="145" t="str">
        <f t="shared" si="9"/>
        <v>Sources of Cereals consumed: In the province of 53was market for %, was own production for%, was HFA for %, was gifts for%.</v>
      </c>
      <c r="AM55" s="145"/>
      <c r="AN55" s="145" t="str">
        <f t="shared" si="10"/>
        <v xml:space="preserve">Agriculture : In the province of 53%planted in the last agricultural season </v>
      </c>
      <c r="AO55" s="145"/>
      <c r="AP55" s="145"/>
      <c r="AQ55" s="145"/>
      <c r="AR55" s="145"/>
      <c r="AS55" s="145" t="str">
        <f t="shared" si="11"/>
        <v>HH shocks: In the province of The percentage of HH that experienced a shock in the last month is %.</v>
      </c>
      <c r="AT55" s="145"/>
      <c r="AU55" s="145" t="str">
        <f t="shared" si="12"/>
        <v>Access to improved Sources of Water: In the province of the percentage of HH with access to improved water sources ( including boreholes, piped water, covered wells) is %.</v>
      </c>
      <c r="AV55" s="145"/>
      <c r="AW55" s="145" t="str">
        <f t="shared" si="13"/>
        <v>Water treatment: In the province of the percentage of HH treating water is %</v>
      </c>
      <c r="AX55" s="145"/>
      <c r="AY55" s="145"/>
      <c r="AZ55" s="145"/>
      <c r="BA55"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6" spans="1:53" ht="15" thickBot="1">
      <c r="A56" s="604"/>
      <c r="B56" s="19">
        <v>54</v>
      </c>
      <c r="C56" s="143"/>
      <c r="D56" s="143"/>
      <c r="E56" s="143"/>
      <c r="F56" s="144" t="str">
        <f t="shared" si="3"/>
        <v>Emergency Coping : In the province of 54in the last 30 days (because of a lack of food) the % of HH that begged is%, the proportion that sold last female animal is %, and the percentage of HH that engaged in illegal income earning activities such as theft and prostitution was %</v>
      </c>
      <c r="G56" s="144"/>
      <c r="H56" s="144"/>
      <c r="I56" s="144"/>
      <c r="J56" s="143"/>
      <c r="K56" s="143"/>
      <c r="L56" s="143"/>
      <c r="M56" s="143"/>
      <c r="N56" s="143" t="str">
        <f t="shared" si="4"/>
        <v>Number of Meals : In the province of 54 the percentage of HH eating 0 meal per day is of %, the percentage of HH eating 1 meal per day is of %, the percentage of HH eating 1 meal per day is of %, the percentage of HH eating 2 meals per day is of  %, the percentage of HH eating 3 meals per day is of %.</v>
      </c>
      <c r="O56" s="143"/>
      <c r="P56" s="143"/>
      <c r="Q56" s="143"/>
      <c r="R56" s="143"/>
      <c r="S56"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6" s="143"/>
      <c r="U56" s="145"/>
      <c r="V56" s="145"/>
      <c r="W56" s="145"/>
      <c r="X56" s="145"/>
      <c r="Y56" s="145" t="str">
        <f t="shared" si="6"/>
        <v>Reason for Displacement : In the province of 54is intercommuncal conflict for % is armed confluct for % is natural disaster for is search for services such as  (health, education, etc.)%</v>
      </c>
      <c r="Z56" s="145"/>
      <c r="AA56" s="145"/>
      <c r="AB56" s="145"/>
      <c r="AC56" s="145" t="str">
        <f t="shared" si="7"/>
        <v>: In the province of 54%</v>
      </c>
      <c r="AD56" s="145"/>
      <c r="AE56" s="145"/>
      <c r="AF56" s="145"/>
      <c r="AG56" s="145" t="str">
        <f t="shared" si="8"/>
        <v>Expenditure on Food: In the province of 54Is less than 65% for % Is between 65-75Is greater than 75% for%</v>
      </c>
      <c r="AH56" s="145"/>
      <c r="AI56" s="145"/>
      <c r="AJ56" s="145"/>
      <c r="AK56" s="145"/>
      <c r="AL56" s="145" t="str">
        <f t="shared" si="9"/>
        <v>Sources of Cereals consumed: In the province of 54was market for %, was own production for%, was HFA for %, was gifts for%.</v>
      </c>
      <c r="AM56" s="145"/>
      <c r="AN56" s="145" t="str">
        <f t="shared" si="10"/>
        <v xml:space="preserve">Agriculture : In the province of 54%planted in the last agricultural season </v>
      </c>
      <c r="AO56" s="145"/>
      <c r="AP56" s="145"/>
      <c r="AQ56" s="145"/>
      <c r="AR56" s="145"/>
      <c r="AS56" s="145" t="str">
        <f t="shared" si="11"/>
        <v>HH shocks: In the province of The percentage of HH that experienced a shock in the last month is %.</v>
      </c>
      <c r="AT56" s="145"/>
      <c r="AU56" s="145" t="str">
        <f t="shared" si="12"/>
        <v>Access to improved Sources of Water: In the province of the percentage of HH with access to improved water sources ( including boreholes, piped water, covered wells) is %.</v>
      </c>
      <c r="AV56" s="145"/>
      <c r="AW56" s="145" t="str">
        <f t="shared" si="13"/>
        <v>Water treatment: In the province of the percentage of HH treating water is %</v>
      </c>
      <c r="AX56" s="145"/>
      <c r="AY56" s="145"/>
      <c r="AZ56" s="145"/>
      <c r="BA56"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7" spans="1:53" ht="15" thickBot="1">
      <c r="A57" s="604"/>
      <c r="B57" s="19">
        <v>55</v>
      </c>
      <c r="C57" s="143"/>
      <c r="D57" s="143"/>
      <c r="E57" s="143"/>
      <c r="F57" s="144" t="str">
        <f t="shared" si="3"/>
        <v>Emergency Coping : In the province of 55in the last 30 days (because of a lack of food) the % of HH that begged is%, the proportion that sold last female animal is %, and the percentage of HH that engaged in illegal income earning activities such as theft and prostitution was %</v>
      </c>
      <c r="G57" s="144"/>
      <c r="H57" s="144"/>
      <c r="I57" s="144"/>
      <c r="J57" s="143"/>
      <c r="K57" s="143"/>
      <c r="L57" s="143"/>
      <c r="M57" s="143"/>
      <c r="N57" s="143" t="str">
        <f t="shared" si="4"/>
        <v>Number of Meals : In the province of 55 the percentage of HH eating 0 meal per day is of %, the percentage of HH eating 1 meal per day is of %, the percentage of HH eating 1 meal per day is of %, the percentage of HH eating 2 meals per day is of  %, the percentage of HH eating 3 meals per day is of %.</v>
      </c>
      <c r="O57" s="143"/>
      <c r="P57" s="143"/>
      <c r="Q57" s="143"/>
      <c r="R57" s="143"/>
      <c r="S57"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7" s="143"/>
      <c r="U57" s="145"/>
      <c r="V57" s="145"/>
      <c r="W57" s="145"/>
      <c r="X57" s="145"/>
      <c r="Y57" s="145" t="str">
        <f t="shared" si="6"/>
        <v>Reason for Displacement : In the province of 55is intercommuncal conflict for % is armed confluct for % is natural disaster for is search for services such as  (health, education, etc.)%</v>
      </c>
      <c r="Z57" s="145"/>
      <c r="AA57" s="145"/>
      <c r="AB57" s="145"/>
      <c r="AC57" s="145" t="str">
        <f t="shared" si="7"/>
        <v>: In the province of 55%</v>
      </c>
      <c r="AD57" s="145"/>
      <c r="AE57" s="145"/>
      <c r="AF57" s="145"/>
      <c r="AG57" s="145" t="str">
        <f t="shared" si="8"/>
        <v>Expenditure on Food: In the province of 55Is less than 65% for % Is between 65-75Is greater than 75% for%</v>
      </c>
      <c r="AH57" s="145"/>
      <c r="AI57" s="145"/>
      <c r="AJ57" s="145"/>
      <c r="AK57" s="145"/>
      <c r="AL57" s="145" t="str">
        <f t="shared" si="9"/>
        <v>Sources of Cereals consumed: In the province of 55was market for %, was own production for%, was HFA for %, was gifts for%.</v>
      </c>
      <c r="AM57" s="145"/>
      <c r="AN57" s="145" t="str">
        <f t="shared" si="10"/>
        <v xml:space="preserve">Agriculture : In the province of 55%planted in the last agricultural season </v>
      </c>
      <c r="AO57" s="145"/>
      <c r="AP57" s="145"/>
      <c r="AQ57" s="145"/>
      <c r="AR57" s="145"/>
      <c r="AS57" s="145" t="str">
        <f t="shared" si="11"/>
        <v>HH shocks: In the province of The percentage of HH that experienced a shock in the last month is %.</v>
      </c>
      <c r="AT57" s="145"/>
      <c r="AU57" s="145" t="str">
        <f t="shared" si="12"/>
        <v>Access to improved Sources of Water: In the province of the percentage of HH with access to improved water sources ( including boreholes, piped water, covered wells) is %.</v>
      </c>
      <c r="AV57" s="145"/>
      <c r="AW57" s="145" t="str">
        <f t="shared" si="13"/>
        <v>Water treatment: In the province of the percentage of HH treating water is %</v>
      </c>
      <c r="AX57" s="145"/>
      <c r="AY57" s="145"/>
      <c r="AZ57" s="145"/>
      <c r="BA57"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8" spans="1:53" ht="15" thickBot="1">
      <c r="A58" s="604"/>
      <c r="B58" s="19">
        <v>56</v>
      </c>
      <c r="C58" s="143"/>
      <c r="D58" s="143"/>
      <c r="E58" s="143"/>
      <c r="F58" s="144" t="str">
        <f t="shared" si="3"/>
        <v>Emergency Coping : In the province of 56in the last 30 days (because of a lack of food) the % of HH that begged is%, the proportion that sold last female animal is %, and the percentage of HH that engaged in illegal income earning activities such as theft and prostitution was %</v>
      </c>
      <c r="G58" s="144"/>
      <c r="H58" s="144"/>
      <c r="I58" s="144"/>
      <c r="J58" s="143"/>
      <c r="K58" s="143"/>
      <c r="L58" s="143"/>
      <c r="M58" s="143"/>
      <c r="N58" s="143" t="str">
        <f t="shared" si="4"/>
        <v>Number of Meals : In the province of 56 the percentage of HH eating 0 meal per day is of %, the percentage of HH eating 1 meal per day is of %, the percentage of HH eating 1 meal per day is of %, the percentage of HH eating 2 meals per day is of  %, the percentage of HH eating 3 meals per day is of %.</v>
      </c>
      <c r="O58" s="143"/>
      <c r="P58" s="143"/>
      <c r="Q58" s="143"/>
      <c r="R58" s="143"/>
      <c r="S58"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8" s="143"/>
      <c r="U58" s="145"/>
      <c r="V58" s="145"/>
      <c r="W58" s="145"/>
      <c r="X58" s="145"/>
      <c r="Y58" s="145" t="str">
        <f t="shared" si="6"/>
        <v>Reason for Displacement : In the province of 56is intercommuncal conflict for % is armed confluct for % is natural disaster for is search for services such as  (health, education, etc.)%</v>
      </c>
      <c r="Z58" s="145"/>
      <c r="AA58" s="145"/>
      <c r="AB58" s="145"/>
      <c r="AC58" s="145" t="str">
        <f t="shared" si="7"/>
        <v>: In the province of 56%</v>
      </c>
      <c r="AD58" s="145"/>
      <c r="AE58" s="145"/>
      <c r="AF58" s="145"/>
      <c r="AG58" s="145" t="str">
        <f t="shared" si="8"/>
        <v>Expenditure on Food: In the province of 56Is less than 65% for % Is between 65-75Is greater than 75% for%</v>
      </c>
      <c r="AH58" s="145"/>
      <c r="AI58" s="145"/>
      <c r="AJ58" s="145"/>
      <c r="AK58" s="145"/>
      <c r="AL58" s="145" t="str">
        <f t="shared" si="9"/>
        <v>Sources of Cereals consumed: In the province of 56was market for %, was own production for%, was HFA for %, was gifts for%.</v>
      </c>
      <c r="AM58" s="145"/>
      <c r="AN58" s="145" t="str">
        <f t="shared" si="10"/>
        <v xml:space="preserve">Agriculture : In the province of 56%planted in the last agricultural season </v>
      </c>
      <c r="AO58" s="145"/>
      <c r="AP58" s="145"/>
      <c r="AQ58" s="145"/>
      <c r="AR58" s="145"/>
      <c r="AS58" s="145" t="str">
        <f t="shared" si="11"/>
        <v>HH shocks: In the province of The percentage of HH that experienced a shock in the last month is %.</v>
      </c>
      <c r="AT58" s="145"/>
      <c r="AU58" s="145" t="str">
        <f t="shared" si="12"/>
        <v>Access to improved Sources of Water: In the province of the percentage of HH with access to improved water sources ( including boreholes, piped water, covered wells) is %.</v>
      </c>
      <c r="AV58" s="145"/>
      <c r="AW58" s="145" t="str">
        <f t="shared" si="13"/>
        <v>Water treatment: In the province of the percentage of HH treating water is %</v>
      </c>
      <c r="AX58" s="145"/>
      <c r="AY58" s="145"/>
      <c r="AZ58" s="145"/>
      <c r="BA58"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9" spans="1:53" ht="15" thickBot="1">
      <c r="A59" s="604"/>
      <c r="B59" s="19">
        <v>57</v>
      </c>
      <c r="C59" s="143"/>
      <c r="D59" s="143"/>
      <c r="E59" s="143"/>
      <c r="F59" s="144" t="str">
        <f t="shared" si="3"/>
        <v>Emergency Coping : In the province of 57in the last 30 days (because of a lack of food) the % of HH that begged is%, the proportion that sold last female animal is %, and the percentage of HH that engaged in illegal income earning activities such as theft and prostitution was %</v>
      </c>
      <c r="G59" s="144"/>
      <c r="H59" s="144"/>
      <c r="I59" s="144"/>
      <c r="J59" s="143"/>
      <c r="K59" s="143"/>
      <c r="L59" s="143"/>
      <c r="M59" s="143"/>
      <c r="N59" s="143" t="str">
        <f t="shared" si="4"/>
        <v>Number of Meals : In the province of 57 the percentage of HH eating 0 meal per day is of %, the percentage of HH eating 1 meal per day is of %, the percentage of HH eating 1 meal per day is of %, the percentage of HH eating 2 meals per day is of  %, the percentage of HH eating 3 meals per day is of %.</v>
      </c>
      <c r="O59" s="143"/>
      <c r="P59" s="143"/>
      <c r="Q59" s="143"/>
      <c r="R59" s="143"/>
      <c r="S59"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59" s="143"/>
      <c r="U59" s="145"/>
      <c r="V59" s="145"/>
      <c r="W59" s="145"/>
      <c r="X59" s="145"/>
      <c r="Y59" s="145" t="str">
        <f t="shared" si="6"/>
        <v>Reason for Displacement : In the province of 57is intercommuncal conflict for % is armed confluct for % is natural disaster for is search for services such as  (health, education, etc.)%</v>
      </c>
      <c r="Z59" s="145"/>
      <c r="AA59" s="145"/>
      <c r="AB59" s="145"/>
      <c r="AC59" s="145" t="str">
        <f t="shared" si="7"/>
        <v>: In the province of 57%</v>
      </c>
      <c r="AD59" s="145"/>
      <c r="AE59" s="145"/>
      <c r="AF59" s="145"/>
      <c r="AG59" s="145" t="str">
        <f t="shared" si="8"/>
        <v>Expenditure on Food: In the province of 57Is less than 65% for % Is between 65-75Is greater than 75% for%</v>
      </c>
      <c r="AH59" s="145"/>
      <c r="AI59" s="145"/>
      <c r="AJ59" s="145"/>
      <c r="AK59" s="145"/>
      <c r="AL59" s="145" t="str">
        <f t="shared" si="9"/>
        <v>Sources of Cereals consumed: In the province of 57was market for %, was own production for%, was HFA for %, was gifts for%.</v>
      </c>
      <c r="AM59" s="145"/>
      <c r="AN59" s="145" t="str">
        <f t="shared" si="10"/>
        <v xml:space="preserve">Agriculture : In the province of 57%planted in the last agricultural season </v>
      </c>
      <c r="AO59" s="145"/>
      <c r="AP59" s="145"/>
      <c r="AQ59" s="145"/>
      <c r="AR59" s="145"/>
      <c r="AS59" s="145" t="str">
        <f t="shared" si="11"/>
        <v>HH shocks: In the province of The percentage of HH that experienced a shock in the last month is %.</v>
      </c>
      <c r="AT59" s="145"/>
      <c r="AU59" s="145" t="str">
        <f t="shared" si="12"/>
        <v>Access to improved Sources of Water: In the province of the percentage of HH with access to improved water sources ( including boreholes, piped water, covered wells) is %.</v>
      </c>
      <c r="AV59" s="145"/>
      <c r="AW59" s="145" t="str">
        <f t="shared" si="13"/>
        <v>Water treatment: In the province of the percentage of HH treating water is %</v>
      </c>
      <c r="AX59" s="145"/>
      <c r="AY59" s="145"/>
      <c r="AZ59" s="145"/>
      <c r="BA59"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0" spans="1:53" ht="15" thickBot="1">
      <c r="A60" s="604"/>
      <c r="B60" s="19">
        <v>58</v>
      </c>
      <c r="C60" s="143"/>
      <c r="D60" s="143"/>
      <c r="E60" s="143"/>
      <c r="F60" s="144" t="str">
        <f t="shared" si="3"/>
        <v>Emergency Coping : In the province of 58in the last 30 days (because of a lack of food) the % of HH that begged is%, the proportion that sold last female animal is %, and the percentage of HH that engaged in illegal income earning activities such as theft and prostitution was %</v>
      </c>
      <c r="G60" s="144"/>
      <c r="H60" s="144"/>
      <c r="I60" s="144"/>
      <c r="J60" s="143"/>
      <c r="K60" s="143"/>
      <c r="L60" s="143"/>
      <c r="M60" s="143"/>
      <c r="N60" s="143" t="str">
        <f t="shared" si="4"/>
        <v>Number of Meals : In the province of 58 the percentage of HH eating 0 meal per day is of %, the percentage of HH eating 1 meal per day is of %, the percentage of HH eating 1 meal per day is of %, the percentage of HH eating 2 meals per day is of  %, the percentage of HH eating 3 meals per day is of %.</v>
      </c>
      <c r="O60" s="143"/>
      <c r="P60" s="143"/>
      <c r="Q60" s="143"/>
      <c r="R60" s="143"/>
      <c r="S60"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0" s="143"/>
      <c r="U60" s="145"/>
      <c r="V60" s="145"/>
      <c r="W60" s="145"/>
      <c r="X60" s="145"/>
      <c r="Y60" s="145" t="str">
        <f t="shared" si="6"/>
        <v>Reason for Displacement : In the province of 58is intercommuncal conflict for % is armed confluct for % is natural disaster for is search for services such as  (health, education, etc.)%</v>
      </c>
      <c r="Z60" s="145"/>
      <c r="AA60" s="145"/>
      <c r="AB60" s="145"/>
      <c r="AC60" s="145" t="str">
        <f t="shared" si="7"/>
        <v>: In the province of 58%</v>
      </c>
      <c r="AD60" s="145"/>
      <c r="AE60" s="145"/>
      <c r="AF60" s="145"/>
      <c r="AG60" s="145" t="str">
        <f t="shared" si="8"/>
        <v>Expenditure on Food: In the province of 58Is less than 65% for % Is between 65-75Is greater than 75% for%</v>
      </c>
      <c r="AH60" s="145"/>
      <c r="AI60" s="145"/>
      <c r="AJ60" s="145"/>
      <c r="AK60" s="145"/>
      <c r="AL60" s="145" t="str">
        <f t="shared" si="9"/>
        <v>Sources of Cereals consumed: In the province of 58was market for %, was own production for%, was HFA for %, was gifts for%.</v>
      </c>
      <c r="AM60" s="145"/>
      <c r="AN60" s="145" t="str">
        <f t="shared" si="10"/>
        <v xml:space="preserve">Agriculture : In the province of 58%planted in the last agricultural season </v>
      </c>
      <c r="AO60" s="145"/>
      <c r="AP60" s="145"/>
      <c r="AQ60" s="145"/>
      <c r="AR60" s="145"/>
      <c r="AS60" s="145" t="str">
        <f t="shared" si="11"/>
        <v>HH shocks: In the province of The percentage of HH that experienced a shock in the last month is %.</v>
      </c>
      <c r="AT60" s="145"/>
      <c r="AU60" s="145" t="str">
        <f t="shared" si="12"/>
        <v>Access to improved Sources of Water: In the province of the percentage of HH with access to improved water sources ( including boreholes, piped water, covered wells) is %.</v>
      </c>
      <c r="AV60" s="145"/>
      <c r="AW60" s="145" t="str">
        <f t="shared" si="13"/>
        <v>Water treatment: In the province of the percentage of HH treating water is %</v>
      </c>
      <c r="AX60" s="145"/>
      <c r="AY60" s="145"/>
      <c r="AZ60" s="145"/>
      <c r="BA60"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1" spans="1:53" ht="15" thickBot="1">
      <c r="A61" s="604"/>
      <c r="B61" s="19">
        <v>59</v>
      </c>
      <c r="C61" s="143"/>
      <c r="D61" s="143"/>
      <c r="E61" s="143"/>
      <c r="F61" s="144" t="str">
        <f t="shared" si="3"/>
        <v>Emergency Coping : In the province of 59in the last 30 days (because of a lack of food) the % of HH that begged is%, the proportion that sold last female animal is %, and the percentage of HH that engaged in illegal income earning activities such as theft and prostitution was %</v>
      </c>
      <c r="G61" s="144"/>
      <c r="H61" s="144"/>
      <c r="I61" s="144"/>
      <c r="J61" s="143"/>
      <c r="K61" s="143"/>
      <c r="L61" s="143"/>
      <c r="M61" s="143"/>
      <c r="N61" s="143" t="str">
        <f t="shared" si="4"/>
        <v>Number of Meals : In the province of 59 the percentage of HH eating 0 meal per day is of %, the percentage of HH eating 1 meal per day is of %, the percentage of HH eating 1 meal per day is of %, the percentage of HH eating 2 meals per day is of  %, the percentage of HH eating 3 meals per day is of %.</v>
      </c>
      <c r="O61" s="143"/>
      <c r="P61" s="143"/>
      <c r="Q61" s="143"/>
      <c r="R61" s="143"/>
      <c r="S61"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1" s="143"/>
      <c r="U61" s="145"/>
      <c r="V61" s="145"/>
      <c r="W61" s="145"/>
      <c r="X61" s="145"/>
      <c r="Y61" s="145" t="str">
        <f t="shared" si="6"/>
        <v>Reason for Displacement : In the province of 59is intercommuncal conflict for % is armed confluct for % is natural disaster for is search for services such as  (health, education, etc.)%</v>
      </c>
      <c r="Z61" s="145"/>
      <c r="AA61" s="145"/>
      <c r="AB61" s="145"/>
      <c r="AC61" s="145" t="str">
        <f t="shared" si="7"/>
        <v>: In the province of 59%</v>
      </c>
      <c r="AD61" s="145"/>
      <c r="AE61" s="145"/>
      <c r="AF61" s="145"/>
      <c r="AG61" s="145" t="str">
        <f t="shared" si="8"/>
        <v>Expenditure on Food: In the province of 59Is less than 65% for % Is between 65-75Is greater than 75% for%</v>
      </c>
      <c r="AH61" s="145"/>
      <c r="AI61" s="145"/>
      <c r="AJ61" s="145"/>
      <c r="AK61" s="145"/>
      <c r="AL61" s="145" t="str">
        <f t="shared" si="9"/>
        <v>Sources of Cereals consumed: In the province of 59was market for %, was own production for%, was HFA for %, was gifts for%.</v>
      </c>
      <c r="AM61" s="145"/>
      <c r="AN61" s="145" t="str">
        <f t="shared" si="10"/>
        <v xml:space="preserve">Agriculture : In the province of 59%planted in the last agricultural season </v>
      </c>
      <c r="AO61" s="145"/>
      <c r="AP61" s="145"/>
      <c r="AQ61" s="145"/>
      <c r="AR61" s="145"/>
      <c r="AS61" s="145" t="str">
        <f t="shared" si="11"/>
        <v>HH shocks: In the province of The percentage of HH that experienced a shock in the last month is %.</v>
      </c>
      <c r="AT61" s="145"/>
      <c r="AU61" s="145" t="str">
        <f t="shared" si="12"/>
        <v>Access to improved Sources of Water: In the province of the percentage of HH with access to improved water sources ( including boreholes, piped water, covered wells) is %.</v>
      </c>
      <c r="AV61" s="145"/>
      <c r="AW61" s="145" t="str">
        <f t="shared" si="13"/>
        <v>Water treatment: In the province of the percentage of HH treating water is %</v>
      </c>
      <c r="AX61" s="145"/>
      <c r="AY61" s="145"/>
      <c r="AZ61" s="145"/>
      <c r="BA61"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2" spans="1:53" ht="15" thickBot="1">
      <c r="A62" s="604"/>
      <c r="B62" s="19">
        <v>60</v>
      </c>
      <c r="C62" s="143"/>
      <c r="D62" s="143"/>
      <c r="E62" s="143"/>
      <c r="F62" s="144" t="str">
        <f t="shared" si="3"/>
        <v>Emergency Coping : In the province of 60in the last 30 days (because of a lack of food) the % of HH that begged is%, the proportion that sold last female animal is %, and the percentage of HH that engaged in illegal income earning activities such as theft and prostitution was %</v>
      </c>
      <c r="G62" s="144"/>
      <c r="H62" s="144"/>
      <c r="I62" s="144"/>
      <c r="J62" s="143"/>
      <c r="K62" s="143"/>
      <c r="L62" s="143"/>
      <c r="M62" s="143"/>
      <c r="N62" s="143" t="str">
        <f t="shared" si="4"/>
        <v>Number of Meals : In the province of 60 the percentage of HH eating 0 meal per day is of %, the percentage of HH eating 1 meal per day is of %, the percentage of HH eating 1 meal per day is of %, the percentage of HH eating 2 meals per day is of  %, the percentage of HH eating 3 meals per day is of %.</v>
      </c>
      <c r="O62" s="143"/>
      <c r="P62" s="143"/>
      <c r="Q62" s="143"/>
      <c r="R62" s="143"/>
      <c r="S62"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2" s="143"/>
      <c r="U62" s="145"/>
      <c r="V62" s="145"/>
      <c r="W62" s="145"/>
      <c r="X62" s="145"/>
      <c r="Y62" s="145" t="str">
        <f t="shared" si="6"/>
        <v>Reason for Displacement : In the province of 60is intercommuncal conflict for % is armed confluct for % is natural disaster for is search for services such as  (health, education, etc.)%</v>
      </c>
      <c r="Z62" s="145"/>
      <c r="AA62" s="145"/>
      <c r="AB62" s="145"/>
      <c r="AC62" s="145" t="str">
        <f t="shared" si="7"/>
        <v>: In the province of 60%</v>
      </c>
      <c r="AD62" s="145"/>
      <c r="AE62" s="145"/>
      <c r="AF62" s="145"/>
      <c r="AG62" s="145" t="str">
        <f t="shared" si="8"/>
        <v>Expenditure on Food: In the province of 60Is less than 65% for % Is between 65-75Is greater than 75% for%</v>
      </c>
      <c r="AH62" s="145"/>
      <c r="AI62" s="145"/>
      <c r="AJ62" s="145"/>
      <c r="AK62" s="145"/>
      <c r="AL62" s="145" t="str">
        <f t="shared" si="9"/>
        <v>Sources of Cereals consumed: In the province of 60was market for %, was own production for%, was HFA for %, was gifts for%.</v>
      </c>
      <c r="AM62" s="145"/>
      <c r="AN62" s="145" t="str">
        <f t="shared" si="10"/>
        <v xml:space="preserve">Agriculture : In the province of 60%planted in the last agricultural season </v>
      </c>
      <c r="AO62" s="145"/>
      <c r="AP62" s="145"/>
      <c r="AQ62" s="145"/>
      <c r="AR62" s="145"/>
      <c r="AS62" s="145" t="str">
        <f t="shared" si="11"/>
        <v>HH shocks: In the province of The percentage of HH that experienced a shock in the last month is %.</v>
      </c>
      <c r="AT62" s="145"/>
      <c r="AU62" s="145" t="str">
        <f t="shared" si="12"/>
        <v>Access to improved Sources of Water: In the province of the percentage of HH with access to improved water sources ( including boreholes, piped water, covered wells) is %.</v>
      </c>
      <c r="AV62" s="145"/>
      <c r="AW62" s="145" t="str">
        <f t="shared" si="13"/>
        <v>Water treatment: In the province of the percentage of HH treating water is %</v>
      </c>
      <c r="AX62" s="145"/>
      <c r="AY62" s="145"/>
      <c r="AZ62" s="145"/>
      <c r="BA62"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3" spans="1:53" ht="15" thickBot="1">
      <c r="A63" s="604"/>
      <c r="B63" s="19">
        <v>61</v>
      </c>
      <c r="C63" s="143"/>
      <c r="D63" s="143"/>
      <c r="E63" s="143"/>
      <c r="F63" s="144" t="str">
        <f t="shared" si="3"/>
        <v>Emergency Coping : In the province of 61in the last 30 days (because of a lack of food) the % of HH that begged is%, the proportion that sold last female animal is %, and the percentage of HH that engaged in illegal income earning activities such as theft and prostitution was %</v>
      </c>
      <c r="G63" s="144"/>
      <c r="H63" s="144"/>
      <c r="I63" s="144"/>
      <c r="J63" s="143"/>
      <c r="K63" s="143"/>
      <c r="L63" s="143"/>
      <c r="M63" s="143"/>
      <c r="N63" s="143" t="str">
        <f t="shared" si="4"/>
        <v>Number of Meals : In the province of 61 the percentage of HH eating 0 meal per day is of %, the percentage of HH eating 1 meal per day is of %, the percentage of HH eating 1 meal per day is of %, the percentage of HH eating 2 meals per day is of  %, the percentage of HH eating 3 meals per day is of %.</v>
      </c>
      <c r="O63" s="143"/>
      <c r="P63" s="143"/>
      <c r="Q63" s="143"/>
      <c r="R63" s="143"/>
      <c r="S63"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3" s="143"/>
      <c r="U63" s="145"/>
      <c r="V63" s="145"/>
      <c r="W63" s="145"/>
      <c r="X63" s="145"/>
      <c r="Y63" s="145" t="str">
        <f t="shared" si="6"/>
        <v>Reason for Displacement : In the province of 61is intercommuncal conflict for % is armed confluct for % is natural disaster for is search for services such as  (health, education, etc.)%</v>
      </c>
      <c r="Z63" s="145"/>
      <c r="AA63" s="145"/>
      <c r="AB63" s="145"/>
      <c r="AC63" s="145" t="str">
        <f t="shared" si="7"/>
        <v>: In the province of 61%</v>
      </c>
      <c r="AD63" s="145"/>
      <c r="AE63" s="145"/>
      <c r="AF63" s="145"/>
      <c r="AG63" s="145" t="str">
        <f t="shared" si="8"/>
        <v>Expenditure on Food: In the province of 61Is less than 65% for % Is between 65-75Is greater than 75% for%</v>
      </c>
      <c r="AH63" s="145"/>
      <c r="AI63" s="145"/>
      <c r="AJ63" s="145"/>
      <c r="AK63" s="145"/>
      <c r="AL63" s="145" t="str">
        <f t="shared" si="9"/>
        <v>Sources of Cereals consumed: In the province of 61was market for %, was own production for%, was HFA for %, was gifts for%.</v>
      </c>
      <c r="AM63" s="145"/>
      <c r="AN63" s="145" t="str">
        <f t="shared" si="10"/>
        <v xml:space="preserve">Agriculture : In the province of 61%planted in the last agricultural season </v>
      </c>
      <c r="AO63" s="145"/>
      <c r="AP63" s="145"/>
      <c r="AQ63" s="145"/>
      <c r="AR63" s="145"/>
      <c r="AS63" s="145" t="str">
        <f t="shared" si="11"/>
        <v>HH shocks: In the province of The percentage of HH that experienced a shock in the last month is %.</v>
      </c>
      <c r="AT63" s="145"/>
      <c r="AU63" s="145" t="str">
        <f t="shared" si="12"/>
        <v>Access to improved Sources of Water: In the province of the percentage of HH with access to improved water sources ( including boreholes, piped water, covered wells) is %.</v>
      </c>
      <c r="AV63" s="145"/>
      <c r="AW63" s="145" t="str">
        <f t="shared" si="13"/>
        <v>Water treatment: In the province of the percentage of HH treating water is %</v>
      </c>
      <c r="AX63" s="145"/>
      <c r="AY63" s="145"/>
      <c r="AZ63" s="145"/>
      <c r="BA63"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4" spans="1:53" ht="15" thickBot="1">
      <c r="A64" s="109"/>
      <c r="B64" s="19">
        <v>62</v>
      </c>
      <c r="C64" s="143"/>
      <c r="D64" s="143"/>
      <c r="E64" s="143"/>
      <c r="F64" s="144" t="str">
        <f t="shared" si="3"/>
        <v>Emergency Coping : In the province of 62in the last 30 days (because of a lack of food) the % of HH that begged is%, the proportion that sold last female animal is %, and the percentage of HH that engaged in illegal income earning activities such as theft and prostitution was %</v>
      </c>
      <c r="G64" s="144"/>
      <c r="H64" s="144"/>
      <c r="I64" s="144"/>
      <c r="J64" s="143"/>
      <c r="K64" s="143"/>
      <c r="L64" s="143"/>
      <c r="M64" s="143"/>
      <c r="N64" s="143" t="str">
        <f t="shared" si="4"/>
        <v>Number of Meals : In the province of 62 the percentage of HH eating 0 meal per day is of %, the percentage of HH eating 1 meal per day is of %, the percentage of HH eating 1 meal per day is of %, the percentage of HH eating 2 meals per day is of  %, the percentage of HH eating 3 meals per day is of %.</v>
      </c>
      <c r="O64" s="143"/>
      <c r="P64" s="143"/>
      <c r="Q64" s="143"/>
      <c r="R64" s="143"/>
      <c r="S64"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4" s="143"/>
      <c r="U64" s="145"/>
      <c r="V64" s="145"/>
      <c r="W64" s="145"/>
      <c r="X64" s="145"/>
      <c r="Y64" s="145" t="str">
        <f t="shared" si="6"/>
        <v>Reason for Displacement : In the province of 62is intercommuncal conflict for % is armed confluct for % is natural disaster for is search for services such as  (health, education, etc.)%</v>
      </c>
      <c r="Z64" s="145"/>
      <c r="AA64" s="145"/>
      <c r="AB64" s="145"/>
      <c r="AC64" s="145" t="str">
        <f t="shared" si="7"/>
        <v>: In the province of 62%</v>
      </c>
      <c r="AD64" s="145"/>
      <c r="AE64" s="145"/>
      <c r="AF64" s="145"/>
      <c r="AG64" s="145" t="str">
        <f t="shared" si="8"/>
        <v>Expenditure on Food: In the province of 62Is less than 65% for % Is between 65-75Is greater than 75% for%</v>
      </c>
      <c r="AH64" s="145"/>
      <c r="AI64" s="145"/>
      <c r="AJ64" s="145"/>
      <c r="AK64" s="145"/>
      <c r="AL64" s="145" t="str">
        <f t="shared" si="9"/>
        <v>Sources of Cereals consumed: In the province of 62was market for %, was own production for%, was HFA for %, was gifts for%.</v>
      </c>
      <c r="AM64" s="145"/>
      <c r="AN64" s="145" t="str">
        <f t="shared" si="10"/>
        <v xml:space="preserve">Agriculture : In the province of 62%planted in the last agricultural season </v>
      </c>
      <c r="AO64" s="145"/>
      <c r="AP64" s="145"/>
      <c r="AQ64" s="145"/>
      <c r="AR64" s="145"/>
      <c r="AS64" s="145" t="str">
        <f t="shared" si="11"/>
        <v>HH shocks: In the province of The percentage of HH that experienced a shock in the last month is %.</v>
      </c>
      <c r="AT64" s="145"/>
      <c r="AU64" s="145" t="str">
        <f t="shared" si="12"/>
        <v>Access to improved Sources of Water: In the province of the percentage of HH with access to improved water sources ( including boreholes, piped water, covered wells) is %.</v>
      </c>
      <c r="AV64" s="145"/>
      <c r="AW64" s="145" t="str">
        <f t="shared" si="13"/>
        <v>Water treatment: In the province of the percentage of HH treating water is %</v>
      </c>
      <c r="AX64" s="145"/>
      <c r="AY64" s="145"/>
      <c r="AZ64" s="145"/>
      <c r="BA64"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5" spans="1:53" ht="15" thickBot="1">
      <c r="A65" s="608"/>
      <c r="B65" s="19">
        <v>63</v>
      </c>
      <c r="C65" s="143"/>
      <c r="D65" s="143"/>
      <c r="E65" s="143"/>
      <c r="F65" s="144" t="str">
        <f t="shared" si="3"/>
        <v>Emergency Coping : In the province of 63in the last 30 days (because of a lack of food) the % of HH that begged is%, the proportion that sold last female animal is %, and the percentage of HH that engaged in illegal income earning activities such as theft and prostitution was %</v>
      </c>
      <c r="G65" s="144"/>
      <c r="H65" s="144"/>
      <c r="I65" s="144"/>
      <c r="J65" s="143"/>
      <c r="K65" s="143"/>
      <c r="L65" s="143"/>
      <c r="M65" s="143"/>
      <c r="N65" s="143" t="str">
        <f t="shared" si="4"/>
        <v>Number of Meals : In the province of 63 the percentage of HH eating 0 meal per day is of %, the percentage of HH eating 1 meal per day is of %, the percentage of HH eating 1 meal per day is of %, the percentage of HH eating 2 meals per day is of  %, the percentage of HH eating 3 meals per day is of %.</v>
      </c>
      <c r="O65" s="143"/>
      <c r="P65" s="143"/>
      <c r="Q65" s="143"/>
      <c r="R65" s="143"/>
      <c r="S65"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5" s="143"/>
      <c r="U65" s="145"/>
      <c r="V65" s="145"/>
      <c r="W65" s="145"/>
      <c r="X65" s="145"/>
      <c r="Y65" s="145" t="str">
        <f t="shared" si="6"/>
        <v>Reason for Displacement : In the province of 63is intercommuncal conflict for % is armed confluct for % is natural disaster for is search for services such as  (health, education, etc.)%</v>
      </c>
      <c r="Z65" s="145"/>
      <c r="AA65" s="145"/>
      <c r="AB65" s="145"/>
      <c r="AC65" s="145" t="str">
        <f t="shared" si="7"/>
        <v>: In the province of 63%</v>
      </c>
      <c r="AD65" s="145"/>
      <c r="AE65" s="145"/>
      <c r="AF65" s="145"/>
      <c r="AG65" s="145" t="str">
        <f t="shared" si="8"/>
        <v>Expenditure on Food: In the province of 63Is less than 65% for % Is between 65-75Is greater than 75% for%</v>
      </c>
      <c r="AH65" s="145"/>
      <c r="AI65" s="145"/>
      <c r="AJ65" s="145"/>
      <c r="AK65" s="145"/>
      <c r="AL65" s="145" t="str">
        <f t="shared" si="9"/>
        <v>Sources of Cereals consumed: In the province of 63was market for %, was own production for%, was HFA for %, was gifts for%.</v>
      </c>
      <c r="AM65" s="145"/>
      <c r="AN65" s="145" t="str">
        <f t="shared" si="10"/>
        <v xml:space="preserve">Agriculture : In the province of 63%planted in the last agricultural season </v>
      </c>
      <c r="AO65" s="145"/>
      <c r="AP65" s="145"/>
      <c r="AQ65" s="145"/>
      <c r="AR65" s="145"/>
      <c r="AS65" s="145" t="str">
        <f t="shared" si="11"/>
        <v>HH shocks: In the province of The percentage of HH that experienced a shock in the last month is %.</v>
      </c>
      <c r="AT65" s="145"/>
      <c r="AU65" s="145" t="str">
        <f t="shared" si="12"/>
        <v>Access to improved Sources of Water: In the province of the percentage of HH with access to improved water sources ( including boreholes, piped water, covered wells) is %.</v>
      </c>
      <c r="AV65" s="145"/>
      <c r="AW65" s="145" t="str">
        <f t="shared" si="13"/>
        <v>Water treatment: In the province of the percentage of HH treating water is %</v>
      </c>
      <c r="AX65" s="145"/>
      <c r="AY65" s="145"/>
      <c r="AZ65" s="145"/>
      <c r="BA65"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6" spans="1:53" ht="15" thickBot="1">
      <c r="A66" s="608"/>
      <c r="B66" s="19">
        <v>64</v>
      </c>
      <c r="C66" s="143"/>
      <c r="D66" s="143"/>
      <c r="E66" s="143"/>
      <c r="F66" s="144" t="str">
        <f t="shared" si="3"/>
        <v>Emergency Coping : In the province of 64in the last 30 days (because of a lack of food) the % of HH that begged is%, the proportion that sold last female animal is %, and the percentage of HH that engaged in illegal income earning activities such as theft and prostitution was %</v>
      </c>
      <c r="G66" s="144"/>
      <c r="H66" s="144"/>
      <c r="I66" s="144"/>
      <c r="J66" s="143"/>
      <c r="K66" s="143"/>
      <c r="L66" s="143"/>
      <c r="M66" s="143"/>
      <c r="N66" s="143" t="str">
        <f t="shared" si="4"/>
        <v>Number of Meals : In the province of 64 the percentage of HH eating 0 meal per day is of %, the percentage of HH eating 1 meal per day is of %, the percentage of HH eating 1 meal per day is of %, the percentage of HH eating 2 meals per day is of  %, the percentage of HH eating 3 meals per day is of %.</v>
      </c>
      <c r="O66" s="143"/>
      <c r="P66" s="143"/>
      <c r="Q66" s="143"/>
      <c r="R66" s="143"/>
      <c r="S66"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6" s="143"/>
      <c r="U66" s="145"/>
      <c r="V66" s="145"/>
      <c r="W66" s="145"/>
      <c r="X66" s="145"/>
      <c r="Y66" s="145" t="str">
        <f t="shared" si="6"/>
        <v>Reason for Displacement : In the province of 64is intercommuncal conflict for % is armed confluct for % is natural disaster for is search for services such as  (health, education, etc.)%</v>
      </c>
      <c r="Z66" s="145"/>
      <c r="AA66" s="145"/>
      <c r="AB66" s="145"/>
      <c r="AC66" s="145" t="str">
        <f t="shared" si="7"/>
        <v>: In the province of 64%</v>
      </c>
      <c r="AD66" s="145"/>
      <c r="AE66" s="145"/>
      <c r="AF66" s="145"/>
      <c r="AG66" s="145" t="str">
        <f t="shared" si="8"/>
        <v>Expenditure on Food: In the province of 64Is less than 65% for % Is between 65-75Is greater than 75% for%</v>
      </c>
      <c r="AH66" s="145"/>
      <c r="AI66" s="145"/>
      <c r="AJ66" s="145"/>
      <c r="AK66" s="145"/>
      <c r="AL66" s="145" t="str">
        <f t="shared" si="9"/>
        <v>Sources of Cereals consumed: In the province of 64was market for %, was own production for%, was HFA for %, was gifts for%.</v>
      </c>
      <c r="AM66" s="145"/>
      <c r="AN66" s="145" t="str">
        <f t="shared" si="10"/>
        <v xml:space="preserve">Agriculture : In the province of 64%planted in the last agricultural season </v>
      </c>
      <c r="AO66" s="145"/>
      <c r="AP66" s="145"/>
      <c r="AQ66" s="145"/>
      <c r="AR66" s="145"/>
      <c r="AS66" s="145" t="str">
        <f t="shared" si="11"/>
        <v>HH shocks: In the province of The percentage of HH that experienced a shock in the last month is %.</v>
      </c>
      <c r="AT66" s="145"/>
      <c r="AU66" s="145" t="str">
        <f t="shared" si="12"/>
        <v>Access to improved Sources of Water: In the province of the percentage of HH with access to improved water sources ( including boreholes, piped water, covered wells) is %.</v>
      </c>
      <c r="AV66" s="145"/>
      <c r="AW66" s="145" t="str">
        <f t="shared" si="13"/>
        <v>Water treatment: In the province of the percentage of HH treating water is %</v>
      </c>
      <c r="AX66" s="145"/>
      <c r="AY66" s="145"/>
      <c r="AZ66" s="145"/>
      <c r="BA66"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7" spans="1:53" ht="15" thickBot="1">
      <c r="A67" s="608"/>
      <c r="B67" s="19">
        <v>65</v>
      </c>
      <c r="C67" s="143"/>
      <c r="D67" s="143"/>
      <c r="E67" s="143"/>
      <c r="F67" s="144" t="str">
        <f t="shared" si="3"/>
        <v>Emergency Coping : In the province of 65in the last 30 days (because of a lack of food) the % of HH that begged is%, the proportion that sold last female animal is %, and the percentage of HH that engaged in illegal income earning activities such as theft and prostitution was %</v>
      </c>
      <c r="G67" s="144"/>
      <c r="H67" s="144"/>
      <c r="I67" s="144"/>
      <c r="J67" s="143"/>
      <c r="K67" s="143"/>
      <c r="L67" s="143"/>
      <c r="M67" s="143"/>
      <c r="N67" s="143" t="str">
        <f t="shared" si="4"/>
        <v>Number of Meals : In the province of 65 the percentage of HH eating 0 meal per day is of %, the percentage of HH eating 1 meal per day is of %, the percentage of HH eating 1 meal per day is of %, the percentage of HH eating 2 meals per day is of  %, the percentage of HH eating 3 meals per day is of %.</v>
      </c>
      <c r="O67" s="143"/>
      <c r="P67" s="143"/>
      <c r="Q67" s="143"/>
      <c r="R67" s="143"/>
      <c r="S67"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7" s="143"/>
      <c r="U67" s="145"/>
      <c r="V67" s="145"/>
      <c r="W67" s="145"/>
      <c r="X67" s="145"/>
      <c r="Y67" s="145" t="str">
        <f t="shared" si="6"/>
        <v>Reason for Displacement : In the province of 65is intercommuncal conflict for % is armed confluct for % is natural disaster for is search for services such as  (health, education, etc.)%</v>
      </c>
      <c r="Z67" s="145"/>
      <c r="AA67" s="145"/>
      <c r="AB67" s="145"/>
      <c r="AC67" s="145" t="str">
        <f t="shared" si="7"/>
        <v>: In the province of 65%</v>
      </c>
      <c r="AD67" s="145"/>
      <c r="AE67" s="145"/>
      <c r="AF67" s="145"/>
      <c r="AG67" s="145" t="str">
        <f t="shared" si="8"/>
        <v>Expenditure on Food: In the province of 65Is less than 65% for % Is between 65-75Is greater than 75% for%</v>
      </c>
      <c r="AH67" s="145"/>
      <c r="AI67" s="145"/>
      <c r="AJ67" s="145"/>
      <c r="AK67" s="145"/>
      <c r="AL67" s="145" t="str">
        <f t="shared" si="9"/>
        <v>Sources of Cereals consumed: In the province of 65was market for %, was own production for%, was HFA for %, was gifts for%.</v>
      </c>
      <c r="AM67" s="145"/>
      <c r="AN67" s="145" t="str">
        <f t="shared" si="10"/>
        <v xml:space="preserve">Agriculture : In the province of 65%planted in the last agricultural season </v>
      </c>
      <c r="AO67" s="145"/>
      <c r="AP67" s="145"/>
      <c r="AQ67" s="145"/>
      <c r="AR67" s="145"/>
      <c r="AS67" s="145" t="str">
        <f t="shared" si="11"/>
        <v>HH shocks: In the province of The percentage of HH that experienced a shock in the last month is %.</v>
      </c>
      <c r="AT67" s="145"/>
      <c r="AU67" s="145" t="str">
        <f t="shared" si="12"/>
        <v>Access to improved Sources of Water: In the province of the percentage of HH with access to improved water sources ( including boreholes, piped water, covered wells) is %.</v>
      </c>
      <c r="AV67" s="145"/>
      <c r="AW67" s="145" t="str">
        <f t="shared" si="13"/>
        <v>Water treatment: In the province of the percentage of HH treating water is %</v>
      </c>
      <c r="AX67" s="145"/>
      <c r="AY67" s="145"/>
      <c r="AZ67" s="145"/>
      <c r="BA67" t="str">
        <f t="shared" si="14"/>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8" spans="1:53" ht="15" thickBot="1">
      <c r="A68" s="608"/>
      <c r="B68" s="19">
        <v>66</v>
      </c>
      <c r="C68" s="143"/>
      <c r="D68" s="143"/>
      <c r="E68" s="143"/>
      <c r="F68" s="144" t="str">
        <f t="shared" si="3"/>
        <v>Emergency Coping : In the province of 66in the last 30 days (because of a lack of food) the % of HH that begged is%, the proportion that sold last female animal is %, and the percentage of HH that engaged in illegal income earning activities such as theft and prostitution was %</v>
      </c>
      <c r="G68" s="144"/>
      <c r="H68" s="144"/>
      <c r="I68" s="144"/>
      <c r="J68" s="143"/>
      <c r="K68" s="143"/>
      <c r="L68" s="143"/>
      <c r="M68" s="143"/>
      <c r="N68" s="143" t="str">
        <f t="shared" si="4"/>
        <v>Number of Meals : In the province of 66 the percentage of HH eating 0 meal per day is of %, the percentage of HH eating 1 meal per day is of %, the percentage of HH eating 1 meal per day is of %, the percentage of HH eating 2 meals per day is of  %, the percentage of HH eating 3 meals per day is of %.</v>
      </c>
      <c r="O68" s="143"/>
      <c r="P68" s="143"/>
      <c r="Q68" s="143"/>
      <c r="R68" s="143"/>
      <c r="S68" s="143" t="str">
        <f t="shared" si="5"/>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8" s="143"/>
      <c r="U68" s="145"/>
      <c r="V68" s="145"/>
      <c r="W68" s="145"/>
      <c r="X68" s="145"/>
      <c r="Y68" s="145" t="str">
        <f t="shared" si="6"/>
        <v>Reason for Displacement : In the province of 66is intercommuncal conflict for % is armed confluct for % is natural disaster for is search for services such as  (health, education, etc.)%</v>
      </c>
      <c r="Z68" s="145"/>
      <c r="AA68" s="145"/>
      <c r="AB68" s="145"/>
      <c r="AC68" s="145" t="str">
        <f t="shared" si="7"/>
        <v>: In the province of 66%</v>
      </c>
      <c r="AD68" s="145"/>
      <c r="AE68" s="145"/>
      <c r="AF68" s="145"/>
      <c r="AG68" s="145" t="str">
        <f t="shared" si="8"/>
        <v>Expenditure on Food: In the province of 66Is less than 65% for % Is between 65-75Is greater than 75% for%</v>
      </c>
      <c r="AH68" s="145"/>
      <c r="AI68" s="145"/>
      <c r="AJ68" s="145"/>
      <c r="AK68" s="145"/>
      <c r="AL68" s="145" t="str">
        <f t="shared" si="9"/>
        <v>Sources of Cereals consumed: In the province of 66was market for %, was own production for%, was HFA for %, was gifts for%.</v>
      </c>
      <c r="AM68" s="145"/>
      <c r="AN68" s="145" t="str">
        <f t="shared" si="10"/>
        <v xml:space="preserve">Agriculture : In the province of 66%planted in the last agricultural season </v>
      </c>
      <c r="AO68" s="145"/>
      <c r="AP68" s="145"/>
      <c r="AQ68" s="145"/>
      <c r="AR68" s="145"/>
      <c r="AS68" s="145" t="str">
        <f t="shared" si="11"/>
        <v>HH shocks: In the province of The percentage of HH that experienced a shock in the last month is %.</v>
      </c>
      <c r="AT68" s="145"/>
      <c r="AU68" s="145" t="str">
        <f t="shared" ref="AU68:AU99" si="15">$AT$1&amp;$B$1&amp;$AT$2&amp;AT68&amp;"%."</f>
        <v>Access to improved Sources of Water: In the province of the percentage of HH with access to improved water sources ( including boreholes, piped water, covered wells) is %.</v>
      </c>
      <c r="AV68" s="145"/>
      <c r="AW68" s="145" t="str">
        <f t="shared" ref="AW68:AW99" si="16">$AV$1&amp;$B$1&amp;$AV$2&amp;AV68&amp;"%"</f>
        <v>Water treatment: In the province of the percentage of HH treating water is %</v>
      </c>
      <c r="AX68" s="145"/>
      <c r="AY68" s="145"/>
      <c r="AZ68" s="145"/>
      <c r="BA68" t="str">
        <f t="shared" ref="BA68:BA99" si="17">$AX$1&amp;$B$1&amp;$AX$2&amp;AX68&amp;$AY$2&amp;AY68&amp;$AZ$2&amp;AZ68&amp;"%."</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9" spans="1:53" ht="15" thickBot="1">
      <c r="A69" s="608"/>
      <c r="B69" s="19">
        <v>67</v>
      </c>
      <c r="C69" s="147"/>
      <c r="D69" s="147"/>
      <c r="E69" s="147"/>
      <c r="F69" s="144" t="str">
        <f t="shared" ref="F69:F86" si="18">$C$1&amp;$B$1&amp;B69&amp;$C$2&amp;C69&amp;$D$2&amp;D69&amp;$E$2&amp;E69&amp;"%"</f>
        <v>Emergency Coping : In the province of 67in the last 30 days (because of a lack of food) the % of HH that begged is%, the proportion that sold last female animal is %, and the percentage of HH that engaged in illegal income earning activities such as theft and prostitution was %</v>
      </c>
      <c r="G69" s="148"/>
      <c r="H69" s="148"/>
      <c r="I69" s="148"/>
      <c r="J69" s="147"/>
      <c r="K69" s="147"/>
      <c r="L69" s="147"/>
      <c r="M69" s="147"/>
      <c r="N69" s="143" t="str">
        <f t="shared" ref="N69:N87" si="19">$J$1&amp;$B$1&amp;B69&amp;$J$2&amp;J69&amp;$K$2&amp;J69&amp;$K$2&amp;K69&amp;$L$2&amp;L69&amp;$M$2&amp;M69&amp;"%."</f>
        <v>Number of Meals : In the province of 67 the percentage of HH eating 0 meal per day is of %, the percentage of HH eating 1 meal per day is of %, the percentage of HH eating 1 meal per day is of %, the percentage of HH eating 2 meals per day is of  %, the percentage of HH eating 3 meals per day is of %.</v>
      </c>
      <c r="O69" s="147"/>
      <c r="P69" s="147"/>
      <c r="Q69" s="147"/>
      <c r="R69" s="147"/>
      <c r="S69" s="143" t="str">
        <f t="shared" ref="S69:S70" si="20">$O$1&amp;$B$1&amp;$O$2&amp;O69&amp;$P$2&amp;P69&amp;$Q$2&amp;Q69&amp;$R$2&amp;R69&amp;"%."</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69" s="147"/>
      <c r="U69" s="149"/>
      <c r="V69" s="149"/>
      <c r="W69" s="149"/>
      <c r="X69" s="149"/>
      <c r="Y69" s="145" t="str">
        <f t="shared" ref="Y69:Y93" si="21">$U$1&amp;$B$1&amp;B69&amp;$U$2&amp;U69&amp;$V$2&amp;V69&amp;$W$2&amp;W69&amp;$X$2&amp;X69&amp;"%"</f>
        <v>Reason for Displacement : In the province of 67is intercommuncal conflict for % is armed confluct for % is natural disaster for is search for services such as  (health, education, etc.)%</v>
      </c>
      <c r="Z69" s="149"/>
      <c r="AA69" s="149"/>
      <c r="AB69" s="149"/>
      <c r="AC69" s="145" t="str">
        <f t="shared" ref="AC69:AC93" si="22">Z66&amp;$B$1&amp;B69&amp;Z67&amp;Z69&amp;AA67&amp;AA69&amp;AB67&amp;AB69&amp;"%"</f>
        <v>: In the province of 67%</v>
      </c>
      <c r="AD69" s="149"/>
      <c r="AE69" s="149"/>
      <c r="AF69" s="149"/>
      <c r="AG69" s="145" t="str">
        <f t="shared" ref="AG69:AG91" si="23">$AD$1&amp;$B$1&amp;B69&amp;$AD$2&amp;AD69&amp;$AE$2&amp;AE69&amp;$AF$2&amp;AF69&amp;"%"</f>
        <v>Expenditure on Food: In the province of 67Is less than 65% for % Is between 65-75Is greater than 75% for%</v>
      </c>
      <c r="AH69" s="149"/>
      <c r="AI69" s="149"/>
      <c r="AJ69" s="149"/>
      <c r="AK69" s="149"/>
      <c r="AL69" s="145" t="str">
        <f t="shared" ref="AL69:AL93" si="24">$AH$1&amp;$B$1&amp;B69&amp;$AH$2&amp;AH69&amp;$AI$2&amp;AI69&amp;$AJ$2&amp;AJ69&amp;$AK$2&amp;AK69&amp;"%."</f>
        <v>Sources of Cereals consumed: In the province of 67was market for %, was own production for%, was HFA for %, was gifts for%.</v>
      </c>
      <c r="AM69" s="149"/>
      <c r="AN69" s="145" t="str">
        <f t="shared" ref="AN69:AN94" si="25">$AM$1&amp;$B$1&amp;B69&amp;AM69&amp;$AM$2</f>
        <v xml:space="preserve">Agriculture : In the province of 67%planted in the last agricultural season </v>
      </c>
      <c r="AO69" s="149"/>
      <c r="AP69" s="149"/>
      <c r="AQ69" s="149"/>
      <c r="AR69" s="149"/>
      <c r="AS69" s="145" t="str">
        <f t="shared" ref="AS69:AS94" si="26">$AR$1&amp;$B$1&amp;$AR$2&amp;AR69&amp;"%."</f>
        <v>HH shocks: In the province of The percentage of HH that experienced a shock in the last month is %.</v>
      </c>
      <c r="AT69" s="149"/>
      <c r="AU69" s="145" t="str">
        <f t="shared" si="15"/>
        <v>Access to improved Sources of Water: In the province of the percentage of HH with access to improved water sources ( including boreholes, piped water, covered wells) is %.</v>
      </c>
      <c r="AV69" s="149"/>
      <c r="AW69" s="145" t="str">
        <f t="shared" si="16"/>
        <v>Water treatment: In the province of the percentage of HH treating water is %</v>
      </c>
      <c r="AX69" s="149"/>
      <c r="AY69" s="149"/>
      <c r="AZ69" s="149"/>
      <c r="BA69"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0" spans="1:53" ht="15" thickBot="1">
      <c r="A70" s="608"/>
      <c r="B70" s="19">
        <v>68</v>
      </c>
      <c r="C70" s="34"/>
      <c r="D70" s="34"/>
      <c r="E70" s="34"/>
      <c r="F70" s="144" t="str">
        <f t="shared" si="18"/>
        <v>Emergency Coping : In the province of 68in the last 30 days (because of a lack of food) the % of HH that begged is%, the proportion that sold last female animal is %, and the percentage of HH that engaged in illegal income earning activities such as theft and prostitution was %</v>
      </c>
      <c r="G70" s="88"/>
      <c r="H70" s="88"/>
      <c r="I70" s="88"/>
      <c r="J70" s="34"/>
      <c r="K70" s="34"/>
      <c r="L70" s="34"/>
      <c r="M70" s="34"/>
      <c r="N70" s="143" t="str">
        <f t="shared" si="19"/>
        <v>Number of Meals : In the province of 68 the percentage of HH eating 0 meal per day is of %, the percentage of HH eating 1 meal per day is of %, the percentage of HH eating 1 meal per day is of %, the percentage of HH eating 2 meals per day is of  %, the percentage of HH eating 3 meals per day is of %.</v>
      </c>
      <c r="O70" s="34"/>
      <c r="P70" s="34"/>
      <c r="Q70" s="34"/>
      <c r="R70" s="34"/>
      <c r="S70" s="143" t="str">
        <f t="shared" si="20"/>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T70" s="90"/>
      <c r="Y70" s="145" t="str">
        <f t="shared" si="21"/>
        <v>Reason for Displacement : In the province of 68is intercommuncal conflict for % is armed confluct for % is natural disaster for is search for services such as  (health, education, etc.)%</v>
      </c>
      <c r="AC70" s="145" t="str">
        <f t="shared" si="22"/>
        <v>: In the province of 68%</v>
      </c>
      <c r="AG70" s="145" t="str">
        <f t="shared" si="23"/>
        <v>Expenditure on Food: In the province of 68Is less than 65% for % Is between 65-75Is greater than 75% for%</v>
      </c>
      <c r="AL70" s="145" t="str">
        <f t="shared" si="24"/>
        <v>Sources of Cereals consumed: In the province of 68was market for %, was own production for%, was HFA for %, was gifts for%.</v>
      </c>
      <c r="AN70" s="145" t="str">
        <f t="shared" si="25"/>
        <v xml:space="preserve">Agriculture : In the province of 68%planted in the last agricultural season </v>
      </c>
      <c r="AS70" s="145" t="str">
        <f t="shared" si="26"/>
        <v>HH shocks: In the province of The percentage of HH that experienced a shock in the last month is %.</v>
      </c>
      <c r="AU70" s="145" t="str">
        <f t="shared" si="15"/>
        <v>Access to improved Sources of Water: In the province of the percentage of HH with access to improved water sources ( including boreholes, piped water, covered wells) is %.</v>
      </c>
      <c r="AW70" s="145" t="str">
        <f t="shared" si="16"/>
        <v>Water treatment: In the province of the percentage of HH treating water is %</v>
      </c>
      <c r="BA70"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1" spans="1:53" ht="15" thickBot="1">
      <c r="A71" s="608"/>
      <c r="B71" s="19">
        <v>69</v>
      </c>
      <c r="C71" s="34"/>
      <c r="D71" s="34"/>
      <c r="E71" s="34"/>
      <c r="F71" s="144" t="str">
        <f t="shared" si="18"/>
        <v>Emergency Coping : In the province of 69in the last 30 days (because of a lack of food) the % of HH that begged is%, the proportion that sold last female animal is %, and the percentage of HH that engaged in illegal income earning activities such as theft and prostitution was %</v>
      </c>
      <c r="G71" s="88"/>
      <c r="H71" s="88"/>
      <c r="I71" s="88"/>
      <c r="J71" s="34"/>
      <c r="K71" s="34"/>
      <c r="L71" s="34"/>
      <c r="M71" s="34"/>
      <c r="N71" s="143" t="str">
        <f t="shared" si="19"/>
        <v>Number of Meals : In the province of 69 the percentage of HH eating 0 meal per day is of %, the percentage of HH eating 1 meal per day is of %, the percentage of HH eating 1 meal per day is of %, the percentage of HH eating 2 meals per day is of  %, the percentage of HH eating 3 meals per day is of %.</v>
      </c>
      <c r="O71" s="34"/>
      <c r="P71" s="34"/>
      <c r="Q71" s="34"/>
      <c r="R71" s="34"/>
      <c r="S71" s="34"/>
      <c r="T71" s="34"/>
      <c r="Y71" s="145" t="str">
        <f t="shared" si="21"/>
        <v>Reason for Displacement : In the province of 69is intercommuncal conflict for % is armed confluct for % is natural disaster for is search for services such as  (health, education, etc.)%</v>
      </c>
      <c r="AC71" s="145" t="str">
        <f t="shared" si="22"/>
        <v>: In the province of 69%</v>
      </c>
      <c r="AG71" s="145" t="str">
        <f t="shared" si="23"/>
        <v>Expenditure on Food: In the province of 69Is less than 65% for % Is between 65-75Is greater than 75% for%</v>
      </c>
      <c r="AL71" s="145" t="str">
        <f t="shared" si="24"/>
        <v>Sources of Cereals consumed: In the province of 69was market for %, was own production for%, was HFA for %, was gifts for%.</v>
      </c>
      <c r="AN71" s="145" t="str">
        <f t="shared" si="25"/>
        <v xml:space="preserve">Agriculture : In the province of 69%planted in the last agricultural season </v>
      </c>
      <c r="AS71" s="145" t="str">
        <f t="shared" si="26"/>
        <v>HH shocks: In the province of The percentage of HH that experienced a shock in the last month is %.</v>
      </c>
      <c r="AU71" s="145" t="str">
        <f t="shared" si="15"/>
        <v>Access to improved Sources of Water: In the province of the percentage of HH with access to improved water sources ( including boreholes, piped water, covered wells) is %.</v>
      </c>
      <c r="AW71" s="145" t="str">
        <f t="shared" si="16"/>
        <v>Water treatment: In the province of the percentage of HH treating water is %</v>
      </c>
      <c r="BA71"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2" spans="1:53" ht="15" thickBot="1">
      <c r="A72" s="608"/>
      <c r="B72" s="19">
        <v>70</v>
      </c>
      <c r="C72" s="34"/>
      <c r="D72" s="34"/>
      <c r="E72" s="34"/>
      <c r="F72" s="144" t="str">
        <f t="shared" si="18"/>
        <v>Emergency Coping : In the province of 70in the last 30 days (because of a lack of food) the % of HH that begged is%, the proportion that sold last female animal is %, and the percentage of HH that engaged in illegal income earning activities such as theft and prostitution was %</v>
      </c>
      <c r="G72" s="88"/>
      <c r="H72" s="88"/>
      <c r="I72" s="88"/>
      <c r="J72" s="34"/>
      <c r="K72" s="34"/>
      <c r="L72" s="34"/>
      <c r="M72" s="34"/>
      <c r="N72" s="143" t="str">
        <f t="shared" si="19"/>
        <v>Number of Meals : In the province of 70 the percentage of HH eating 0 meal per day is of %, the percentage of HH eating 1 meal per day is of %, the percentage of HH eating 1 meal per day is of %, the percentage of HH eating 2 meals per day is of  %, the percentage of HH eating 3 meals per day is of %.</v>
      </c>
      <c r="O72" s="34"/>
      <c r="P72" s="34"/>
      <c r="Q72" s="34"/>
      <c r="R72" s="34"/>
      <c r="S72" s="34"/>
      <c r="T72" s="34"/>
      <c r="Y72" s="145" t="str">
        <f t="shared" si="21"/>
        <v>Reason for Displacement : In the province of 70is intercommuncal conflict for % is armed confluct for % is natural disaster for is search for services such as  (health, education, etc.)%</v>
      </c>
      <c r="AC72" s="145" t="str">
        <f t="shared" si="22"/>
        <v>: In the province of 70%</v>
      </c>
      <c r="AG72" s="145" t="str">
        <f t="shared" si="23"/>
        <v>Expenditure on Food: In the province of 70Is less than 65% for % Is between 65-75Is greater than 75% for%</v>
      </c>
      <c r="AL72" s="145" t="str">
        <f t="shared" si="24"/>
        <v>Sources of Cereals consumed: In the province of 70was market for %, was own production for%, was HFA for %, was gifts for%.</v>
      </c>
      <c r="AN72" s="145" t="str">
        <f t="shared" si="25"/>
        <v xml:space="preserve">Agriculture : In the province of 70%planted in the last agricultural season </v>
      </c>
      <c r="AS72" s="145" t="str">
        <f t="shared" si="26"/>
        <v>HH shocks: In the province of The percentage of HH that experienced a shock in the last month is %.</v>
      </c>
      <c r="AU72" s="145" t="str">
        <f t="shared" si="15"/>
        <v>Access to improved Sources of Water: In the province of the percentage of HH with access to improved water sources ( including boreholes, piped water, covered wells) is %.</v>
      </c>
      <c r="AW72" s="145" t="str">
        <f t="shared" si="16"/>
        <v>Water treatment: In the province of the percentage of HH treating water is %</v>
      </c>
      <c r="BA72"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3" spans="1:53" ht="15" thickBot="1">
      <c r="A73" s="608"/>
      <c r="B73" s="19">
        <v>71</v>
      </c>
      <c r="C73" s="34"/>
      <c r="D73" s="34"/>
      <c r="E73" s="34"/>
      <c r="F73" s="144" t="str">
        <f t="shared" si="18"/>
        <v>Emergency Coping : In the province of 71in the last 30 days (because of a lack of food) the % of HH that begged is%, the proportion that sold last female animal is %, and the percentage of HH that engaged in illegal income earning activities such as theft and prostitution was %</v>
      </c>
      <c r="G73" s="88"/>
      <c r="H73" s="88"/>
      <c r="I73" s="88"/>
      <c r="J73" s="34"/>
      <c r="K73" s="34"/>
      <c r="L73" s="34"/>
      <c r="M73" s="34"/>
      <c r="N73" s="143" t="str">
        <f t="shared" si="19"/>
        <v>Number of Meals : In the province of 71 the percentage of HH eating 0 meal per day is of %, the percentage of HH eating 1 meal per day is of %, the percentage of HH eating 1 meal per day is of %, the percentage of HH eating 2 meals per day is of  %, the percentage of HH eating 3 meals per day is of %.</v>
      </c>
      <c r="O73" s="34"/>
      <c r="P73" s="34"/>
      <c r="Q73" s="34"/>
      <c r="R73" s="34"/>
      <c r="S73" s="34"/>
      <c r="T73" s="34"/>
      <c r="Y73" s="145" t="str">
        <f t="shared" si="21"/>
        <v>Reason for Displacement : In the province of 71is intercommuncal conflict for % is armed confluct for % is natural disaster for is search for services such as  (health, education, etc.)%</v>
      </c>
      <c r="AC73" s="145" t="str">
        <f t="shared" si="22"/>
        <v>: In the province of 71%</v>
      </c>
      <c r="AG73" s="145" t="str">
        <f t="shared" si="23"/>
        <v>Expenditure on Food: In the province of 71Is less than 65% for % Is between 65-75Is greater than 75% for%</v>
      </c>
      <c r="AL73" s="145" t="str">
        <f t="shared" si="24"/>
        <v>Sources of Cereals consumed: In the province of 71was market for %, was own production for%, was HFA for %, was gifts for%.</v>
      </c>
      <c r="AN73" s="145" t="str">
        <f t="shared" si="25"/>
        <v xml:space="preserve">Agriculture : In the province of 71%planted in the last agricultural season </v>
      </c>
      <c r="AS73" s="145" t="str">
        <f t="shared" si="26"/>
        <v>HH shocks: In the province of The percentage of HH that experienced a shock in the last month is %.</v>
      </c>
      <c r="AU73" s="145" t="str">
        <f t="shared" si="15"/>
        <v>Access to improved Sources of Water: In the province of the percentage of HH with access to improved water sources ( including boreholes, piped water, covered wells) is %.</v>
      </c>
      <c r="AW73" s="145" t="str">
        <f t="shared" si="16"/>
        <v>Water treatment: In the province of the percentage of HH treating water is %</v>
      </c>
      <c r="BA73"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4" spans="1:53" ht="15" thickBot="1">
      <c r="A74" s="608"/>
      <c r="B74" s="19">
        <v>72</v>
      </c>
      <c r="C74" s="34"/>
      <c r="D74" s="34"/>
      <c r="E74" s="34"/>
      <c r="F74" s="144" t="str">
        <f t="shared" si="18"/>
        <v>Emergency Coping : In the province of 72in the last 30 days (because of a lack of food) the % of HH that begged is%, the proportion that sold last female animal is %, and the percentage of HH that engaged in illegal income earning activities such as theft and prostitution was %</v>
      </c>
      <c r="G74" s="88"/>
      <c r="H74" s="88"/>
      <c r="I74" s="88"/>
      <c r="J74" s="34"/>
      <c r="K74" s="34"/>
      <c r="L74" s="34"/>
      <c r="M74" s="34"/>
      <c r="N74" s="143" t="str">
        <f t="shared" si="19"/>
        <v>Number of Meals : In the province of 72 the percentage of HH eating 0 meal per day is of %, the percentage of HH eating 1 meal per day is of %, the percentage of HH eating 1 meal per day is of %, the percentage of HH eating 2 meals per day is of  %, the percentage of HH eating 3 meals per day is of %.</v>
      </c>
      <c r="O74" s="34"/>
      <c r="P74" s="34"/>
      <c r="Q74" s="34"/>
      <c r="R74" s="34"/>
      <c r="S74" s="34"/>
      <c r="T74" s="34"/>
      <c r="Y74" s="145" t="str">
        <f t="shared" si="21"/>
        <v>Reason for Displacement : In the province of 72is intercommuncal conflict for % is armed confluct for % is natural disaster for is search for services such as  (health, education, etc.)%</v>
      </c>
      <c r="AC74" s="145" t="str">
        <f t="shared" si="22"/>
        <v>: In the province of 72%</v>
      </c>
      <c r="AG74" s="145" t="str">
        <f t="shared" si="23"/>
        <v>Expenditure on Food: In the province of 72Is less than 65% for % Is between 65-75Is greater than 75% for%</v>
      </c>
      <c r="AL74" s="145" t="str">
        <f t="shared" si="24"/>
        <v>Sources of Cereals consumed: In the province of 72was market for %, was own production for%, was HFA for %, was gifts for%.</v>
      </c>
      <c r="AN74" s="145" t="str">
        <f t="shared" si="25"/>
        <v xml:space="preserve">Agriculture : In the province of 72%planted in the last agricultural season </v>
      </c>
      <c r="AS74" s="145" t="str">
        <f t="shared" si="26"/>
        <v>HH shocks: In the province of The percentage of HH that experienced a shock in the last month is %.</v>
      </c>
      <c r="AU74" s="145" t="str">
        <f t="shared" si="15"/>
        <v>Access to improved Sources of Water: In the province of the percentage of HH with access to improved water sources ( including boreholes, piped water, covered wells) is %.</v>
      </c>
      <c r="AW74" s="145" t="str">
        <f t="shared" si="16"/>
        <v>Water treatment: In the province of the percentage of HH treating water is %</v>
      </c>
      <c r="BA74"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5" spans="1:53" ht="15" thickBot="1">
      <c r="A75" s="608"/>
      <c r="B75" s="19">
        <v>73</v>
      </c>
      <c r="F75" s="144" t="str">
        <f t="shared" si="18"/>
        <v>Emergency Coping : In the province of 73in the last 30 days (because of a lack of food) the % of HH that begged is%, the proportion that sold last female animal is %, and the percentage of HH that engaged in illegal income earning activities such as theft and prostitution was %</v>
      </c>
      <c r="G75" s="88"/>
      <c r="H75" s="88"/>
      <c r="I75" s="88"/>
      <c r="N75" s="143" t="str">
        <f t="shared" si="19"/>
        <v>Number of Meals : In the province of 73 the percentage of HH eating 0 meal per day is of %, the percentage of HH eating 1 meal per day is of %, the percentage of HH eating 1 meal per day is of %, the percentage of HH eating 2 meals per day is of  %, the percentage of HH eating 3 meals per day is of %.</v>
      </c>
      <c r="Y75" s="145" t="str">
        <f t="shared" si="21"/>
        <v>Reason for Displacement : In the province of 73is intercommuncal conflict for % is armed confluct for % is natural disaster for is search for services such as  (health, education, etc.)%</v>
      </c>
      <c r="AC75" s="145" t="str">
        <f t="shared" si="22"/>
        <v>: In the province of 73%</v>
      </c>
      <c r="AG75" s="145" t="str">
        <f t="shared" si="23"/>
        <v>Expenditure on Food: In the province of 73Is less than 65% for % Is between 65-75Is greater than 75% for%</v>
      </c>
      <c r="AL75" s="145" t="str">
        <f t="shared" si="24"/>
        <v>Sources of Cereals consumed: In the province of 73was market for %, was own production for%, was HFA for %, was gifts for%.</v>
      </c>
      <c r="AN75" s="145" t="str">
        <f t="shared" si="25"/>
        <v xml:space="preserve">Agriculture : In the province of 73%planted in the last agricultural season </v>
      </c>
      <c r="AS75" s="145" t="str">
        <f t="shared" si="26"/>
        <v>HH shocks: In the province of The percentage of HH that experienced a shock in the last month is %.</v>
      </c>
      <c r="AU75" s="145" t="str">
        <f t="shared" si="15"/>
        <v>Access to improved Sources of Water: In the province of the percentage of HH with access to improved water sources ( including boreholes, piped water, covered wells) is %.</v>
      </c>
      <c r="AW75" s="145" t="str">
        <f t="shared" si="16"/>
        <v>Water treatment: In the province of the percentage of HH treating water is %</v>
      </c>
      <c r="BA75"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6" spans="1:53" ht="15" thickBot="1">
      <c r="A76" s="608"/>
      <c r="B76" s="19">
        <v>74</v>
      </c>
      <c r="F76" s="144" t="str">
        <f t="shared" si="18"/>
        <v>Emergency Coping : In the province of 74in the last 30 days (because of a lack of food) the % of HH that begged is%, the proportion that sold last female animal is %, and the percentage of HH that engaged in illegal income earning activities such as theft and prostitution was %</v>
      </c>
      <c r="G76" s="88"/>
      <c r="H76" s="88"/>
      <c r="I76" s="88"/>
      <c r="N76" s="143" t="str">
        <f t="shared" si="19"/>
        <v>Number of Meals : In the province of 74 the percentage of HH eating 0 meal per day is of %, the percentage of HH eating 1 meal per day is of %, the percentage of HH eating 1 meal per day is of %, the percentage of HH eating 2 meals per day is of  %, the percentage of HH eating 3 meals per day is of %.</v>
      </c>
      <c r="Y76" s="145" t="str">
        <f t="shared" si="21"/>
        <v>Reason for Displacement : In the province of 74is intercommuncal conflict for % is armed confluct for % is natural disaster for is search for services such as  (health, education, etc.)%</v>
      </c>
      <c r="AC76" s="145" t="str">
        <f t="shared" si="22"/>
        <v>: In the province of 74%</v>
      </c>
      <c r="AG76" s="145" t="str">
        <f t="shared" si="23"/>
        <v>Expenditure on Food: In the province of 74Is less than 65% for % Is between 65-75Is greater than 75% for%</v>
      </c>
      <c r="AL76" s="145" t="str">
        <f t="shared" si="24"/>
        <v>Sources of Cereals consumed: In the province of 74was market for %, was own production for%, was HFA for %, was gifts for%.</v>
      </c>
      <c r="AN76" s="145" t="str">
        <f t="shared" si="25"/>
        <v xml:space="preserve">Agriculture : In the province of 74%planted in the last agricultural season </v>
      </c>
      <c r="AS76" s="145" t="str">
        <f t="shared" si="26"/>
        <v>HH shocks: In the province of The percentage of HH that experienced a shock in the last month is %.</v>
      </c>
      <c r="AU76" s="145" t="str">
        <f t="shared" si="15"/>
        <v>Access to improved Sources of Water: In the province of the percentage of HH with access to improved water sources ( including boreholes, piped water, covered wells) is %.</v>
      </c>
      <c r="AW76" s="145" t="str">
        <f t="shared" si="16"/>
        <v>Water treatment: In the province of the percentage of HH treating water is %</v>
      </c>
      <c r="BA76"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7" spans="1:53" ht="15" thickBot="1">
      <c r="A77" s="608"/>
      <c r="B77" s="19">
        <v>75</v>
      </c>
      <c r="F77" s="144" t="str">
        <f t="shared" si="18"/>
        <v>Emergency Coping : In the province of 75in the last 30 days (because of a lack of food) the % of HH that begged is%, the proportion that sold last female animal is %, and the percentage of HH that engaged in illegal income earning activities such as theft and prostitution was %</v>
      </c>
      <c r="G77" s="88"/>
      <c r="H77" s="88"/>
      <c r="I77" s="88"/>
      <c r="N77" s="143" t="str">
        <f t="shared" si="19"/>
        <v>Number of Meals : In the province of 75 the percentage of HH eating 0 meal per day is of %, the percentage of HH eating 1 meal per day is of %, the percentage of HH eating 1 meal per day is of %, the percentage of HH eating 2 meals per day is of  %, the percentage of HH eating 3 meals per day is of %.</v>
      </c>
      <c r="Y77" s="145" t="str">
        <f t="shared" si="21"/>
        <v>Reason for Displacement : In the province of 75is intercommuncal conflict for % is armed confluct for % is natural disaster for is search for services such as  (health, education, etc.)%</v>
      </c>
      <c r="AC77" s="145" t="str">
        <f t="shared" si="22"/>
        <v>: In the province of 75%</v>
      </c>
      <c r="AG77" s="145" t="str">
        <f t="shared" si="23"/>
        <v>Expenditure on Food: In the province of 75Is less than 65% for % Is between 65-75Is greater than 75% for%</v>
      </c>
      <c r="AL77" s="145" t="str">
        <f t="shared" si="24"/>
        <v>Sources of Cereals consumed: In the province of 75was market for %, was own production for%, was HFA for %, was gifts for%.</v>
      </c>
      <c r="AN77" s="145" t="str">
        <f t="shared" si="25"/>
        <v xml:space="preserve">Agriculture : In the province of 75%planted in the last agricultural season </v>
      </c>
      <c r="AS77" s="145" t="str">
        <f t="shared" si="26"/>
        <v>HH shocks: In the province of The percentage of HH that experienced a shock in the last month is %.</v>
      </c>
      <c r="AU77" s="145" t="str">
        <f t="shared" si="15"/>
        <v>Access to improved Sources of Water: In the province of the percentage of HH with access to improved water sources ( including boreholes, piped water, covered wells) is %.</v>
      </c>
      <c r="AW77" s="145" t="str">
        <f t="shared" si="16"/>
        <v>Water treatment: In the province of the percentage of HH treating water is %</v>
      </c>
      <c r="BA77"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8" spans="1:53" ht="15" thickBot="1">
      <c r="A78" s="608"/>
      <c r="B78" s="19">
        <v>76</v>
      </c>
      <c r="F78" s="144" t="str">
        <f t="shared" si="18"/>
        <v>Emergency Coping : In the province of 76in the last 30 days (because of a lack of food) the % of HH that begged is%, the proportion that sold last female animal is %, and the percentage of HH that engaged in illegal income earning activities such as theft and prostitution was %</v>
      </c>
      <c r="G78" s="88"/>
      <c r="H78" s="88"/>
      <c r="I78" s="88"/>
      <c r="N78" s="143" t="str">
        <f t="shared" si="19"/>
        <v>Number of Meals : In the province of 76 the percentage of HH eating 0 meal per day is of %, the percentage of HH eating 1 meal per day is of %, the percentage of HH eating 1 meal per day is of %, the percentage of HH eating 2 meals per day is of  %, the percentage of HH eating 3 meals per day is of %.</v>
      </c>
      <c r="Y78" s="145" t="str">
        <f t="shared" si="21"/>
        <v>Reason for Displacement : In the province of 76is intercommuncal conflict for % is armed confluct for % is natural disaster for is search for services such as  (health, education, etc.)%</v>
      </c>
      <c r="AC78" s="145" t="str">
        <f t="shared" si="22"/>
        <v>: In the province of 76%</v>
      </c>
      <c r="AG78" s="145" t="str">
        <f t="shared" si="23"/>
        <v>Expenditure on Food: In the province of 76Is less than 65% for % Is between 65-75Is greater than 75% for%</v>
      </c>
      <c r="AL78" s="145" t="str">
        <f t="shared" si="24"/>
        <v>Sources of Cereals consumed: In the province of 76was market for %, was own production for%, was HFA for %, was gifts for%.</v>
      </c>
      <c r="AN78" s="145" t="str">
        <f t="shared" si="25"/>
        <v xml:space="preserve">Agriculture : In the province of 76%planted in the last agricultural season </v>
      </c>
      <c r="AS78" s="145" t="str">
        <f t="shared" si="26"/>
        <v>HH shocks: In the province of The percentage of HH that experienced a shock in the last month is %.</v>
      </c>
      <c r="AU78" s="145" t="str">
        <f t="shared" si="15"/>
        <v>Access to improved Sources of Water: In the province of the percentage of HH with access to improved water sources ( including boreholes, piped water, covered wells) is %.</v>
      </c>
      <c r="AW78" s="145" t="str">
        <f t="shared" si="16"/>
        <v>Water treatment: In the province of the percentage of HH treating water is %</v>
      </c>
      <c r="BA78"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9" spans="1:53" ht="15" thickBot="1">
      <c r="A79" s="608"/>
      <c r="B79" s="19">
        <v>77</v>
      </c>
      <c r="F79" s="144" t="str">
        <f t="shared" si="18"/>
        <v>Emergency Coping : In the province of 77in the last 30 days (because of a lack of food) the % of HH that begged is%, the proportion that sold last female animal is %, and the percentage of HH that engaged in illegal income earning activities such as theft and prostitution was %</v>
      </c>
      <c r="G79" s="88"/>
      <c r="H79" s="88"/>
      <c r="I79" s="88"/>
      <c r="N79" s="143" t="str">
        <f t="shared" si="19"/>
        <v>Number of Meals : In the province of 77 the percentage of HH eating 0 meal per day is of %, the percentage of HH eating 1 meal per day is of %, the percentage of HH eating 1 meal per day is of %, the percentage of HH eating 2 meals per day is of  %, the percentage of HH eating 3 meals per day is of %.</v>
      </c>
      <c r="Y79" s="145" t="str">
        <f t="shared" si="21"/>
        <v>Reason for Displacement : In the province of 77is intercommuncal conflict for % is armed confluct for % is natural disaster for is search for services such as  (health, education, etc.)%</v>
      </c>
      <c r="AC79" s="145" t="str">
        <f t="shared" si="22"/>
        <v>: In the province of 77%</v>
      </c>
      <c r="AG79" s="145" t="str">
        <f t="shared" si="23"/>
        <v>Expenditure on Food: In the province of 77Is less than 65% for % Is between 65-75Is greater than 75% for%</v>
      </c>
      <c r="AL79" s="145" t="str">
        <f t="shared" si="24"/>
        <v>Sources of Cereals consumed: In the province of 77was market for %, was own production for%, was HFA for %, was gifts for%.</v>
      </c>
      <c r="AN79" s="145" t="str">
        <f t="shared" si="25"/>
        <v xml:space="preserve">Agriculture : In the province of 77%planted in the last agricultural season </v>
      </c>
      <c r="AS79" s="145" t="str">
        <f t="shared" si="26"/>
        <v>HH shocks: In the province of The percentage of HH that experienced a shock in the last month is %.</v>
      </c>
      <c r="AU79" s="145" t="str">
        <f t="shared" si="15"/>
        <v>Access to improved Sources of Water: In the province of the percentage of HH with access to improved water sources ( including boreholes, piped water, covered wells) is %.</v>
      </c>
      <c r="AW79" s="145" t="str">
        <f t="shared" si="16"/>
        <v>Water treatment: In the province of the percentage of HH treating water is %</v>
      </c>
      <c r="BA79"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0" spans="1:53" ht="15" thickBot="1">
      <c r="A80" s="608"/>
      <c r="B80" s="19">
        <v>78</v>
      </c>
      <c r="F80" s="144" t="str">
        <f t="shared" si="18"/>
        <v>Emergency Coping : In the province of 78in the last 30 days (because of a lack of food) the % of HH that begged is%, the proportion that sold last female animal is %, and the percentage of HH that engaged in illegal income earning activities such as theft and prostitution was %</v>
      </c>
      <c r="G80" s="88"/>
      <c r="H80" s="88"/>
      <c r="I80" s="88"/>
      <c r="N80" s="143" t="str">
        <f t="shared" si="19"/>
        <v>Number of Meals : In the province of 78 the percentage of HH eating 0 meal per day is of %, the percentage of HH eating 1 meal per day is of %, the percentage of HH eating 1 meal per day is of %, the percentage of HH eating 2 meals per day is of  %, the percentage of HH eating 3 meals per day is of %.</v>
      </c>
      <c r="Y80" s="145" t="str">
        <f t="shared" si="21"/>
        <v>Reason for Displacement : In the province of 78is intercommuncal conflict for % is armed confluct for % is natural disaster for is search for services such as  (health, education, etc.)%</v>
      </c>
      <c r="AC80" s="145" t="str">
        <f t="shared" si="22"/>
        <v>: In the province of 78%</v>
      </c>
      <c r="AG80" s="145" t="str">
        <f t="shared" si="23"/>
        <v>Expenditure on Food: In the province of 78Is less than 65% for % Is between 65-75Is greater than 75% for%</v>
      </c>
      <c r="AL80" s="145" t="str">
        <f t="shared" si="24"/>
        <v>Sources of Cereals consumed: In the province of 78was market for %, was own production for%, was HFA for %, was gifts for%.</v>
      </c>
      <c r="AN80" s="145" t="str">
        <f t="shared" si="25"/>
        <v xml:space="preserve">Agriculture : In the province of 78%planted in the last agricultural season </v>
      </c>
      <c r="AS80" s="145" t="str">
        <f t="shared" si="26"/>
        <v>HH shocks: In the province of The percentage of HH that experienced a shock in the last month is %.</v>
      </c>
      <c r="AU80" s="145" t="str">
        <f t="shared" si="15"/>
        <v>Access to improved Sources of Water: In the province of the percentage of HH with access to improved water sources ( including boreholes, piped water, covered wells) is %.</v>
      </c>
      <c r="AW80" s="145" t="str">
        <f t="shared" si="16"/>
        <v>Water treatment: In the province of the percentage of HH treating water is %</v>
      </c>
      <c r="BA80"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1" spans="1:53" ht="15" thickBot="1">
      <c r="A81" s="609"/>
      <c r="B81" s="19">
        <v>79</v>
      </c>
      <c r="F81" s="144" t="str">
        <f t="shared" si="18"/>
        <v>Emergency Coping : In the province of 79in the last 30 days (because of a lack of food) the % of HH that begged is%, the proportion that sold last female animal is %, and the percentage of HH that engaged in illegal income earning activities such as theft and prostitution was %</v>
      </c>
      <c r="G81" s="88"/>
      <c r="H81" s="88"/>
      <c r="I81" s="88"/>
      <c r="N81" s="143" t="str">
        <f t="shared" si="19"/>
        <v>Number of Meals : In the province of 79 the percentage of HH eating 0 meal per day is of %, the percentage of HH eating 1 meal per day is of %, the percentage of HH eating 1 meal per day is of %, the percentage of HH eating 2 meals per day is of  %, the percentage of HH eating 3 meals per day is of %.</v>
      </c>
      <c r="Y81" s="145" t="str">
        <f t="shared" si="21"/>
        <v>Reason for Displacement : In the province of 79is intercommuncal conflict for % is armed confluct for % is natural disaster for is search for services such as  (health, education, etc.)%</v>
      </c>
      <c r="AC81" s="145" t="str">
        <f t="shared" si="22"/>
        <v>: In the province of 79%</v>
      </c>
      <c r="AG81" s="145" t="str">
        <f t="shared" si="23"/>
        <v>Expenditure on Food: In the province of 79Is less than 65% for % Is between 65-75Is greater than 75% for%</v>
      </c>
      <c r="AL81" s="145" t="str">
        <f t="shared" si="24"/>
        <v>Sources of Cereals consumed: In the province of 79was market for %, was own production for%, was HFA for %, was gifts for%.</v>
      </c>
      <c r="AN81" s="145" t="str">
        <f t="shared" si="25"/>
        <v xml:space="preserve">Agriculture : In the province of 79%planted in the last agricultural season </v>
      </c>
      <c r="AS81" s="145" t="str">
        <f t="shared" si="26"/>
        <v>HH shocks: In the province of The percentage of HH that experienced a shock in the last month is %.</v>
      </c>
      <c r="AU81" s="145" t="str">
        <f t="shared" si="15"/>
        <v>Access to improved Sources of Water: In the province of the percentage of HH with access to improved water sources ( including boreholes, piped water, covered wells) is %.</v>
      </c>
      <c r="AW81" s="145" t="str">
        <f t="shared" si="16"/>
        <v>Water treatment: In the province of the percentage of HH treating water is %</v>
      </c>
      <c r="BA81"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2" spans="1:53" ht="15" thickBot="1">
      <c r="A82" s="602"/>
      <c r="B82" s="19">
        <v>80</v>
      </c>
      <c r="F82" s="144" t="str">
        <f t="shared" si="18"/>
        <v>Emergency Coping : In the province of 80in the last 30 days (because of a lack of food) the % of HH that begged is%, the proportion that sold last female animal is %, and the percentage of HH that engaged in illegal income earning activities such as theft and prostitution was %</v>
      </c>
      <c r="G82" s="88"/>
      <c r="H82" s="88"/>
      <c r="I82" s="88"/>
      <c r="N82" s="143" t="str">
        <f t="shared" si="19"/>
        <v>Number of Meals : In the province of 80 the percentage of HH eating 0 meal per day is of %, the percentage of HH eating 1 meal per day is of %, the percentage of HH eating 1 meal per day is of %, the percentage of HH eating 2 meals per day is of  %, the percentage of HH eating 3 meals per day is of %.</v>
      </c>
      <c r="Y82" s="145" t="str">
        <f t="shared" si="21"/>
        <v>Reason for Displacement : In the province of 80is intercommuncal conflict for % is armed confluct for % is natural disaster for is search for services such as  (health, education, etc.)%</v>
      </c>
      <c r="AC82" s="145" t="str">
        <f t="shared" si="22"/>
        <v>: In the province of 80%</v>
      </c>
      <c r="AG82" s="145" t="str">
        <f t="shared" si="23"/>
        <v>Expenditure on Food: In the province of 80Is less than 65% for % Is between 65-75Is greater than 75% for%</v>
      </c>
      <c r="AL82" s="145" t="str">
        <f t="shared" si="24"/>
        <v>Sources of Cereals consumed: In the province of 80was market for %, was own production for%, was HFA for %, was gifts for%.</v>
      </c>
      <c r="AN82" s="145" t="str">
        <f t="shared" si="25"/>
        <v xml:space="preserve">Agriculture : In the province of 80%planted in the last agricultural season </v>
      </c>
      <c r="AS82" s="145" t="str">
        <f t="shared" si="26"/>
        <v>HH shocks: In the province of The percentage of HH that experienced a shock in the last month is %.</v>
      </c>
      <c r="AU82" s="145" t="str">
        <f t="shared" si="15"/>
        <v>Access to improved Sources of Water: In the province of the percentage of HH with access to improved water sources ( including boreholes, piped water, covered wells) is %.</v>
      </c>
      <c r="AW82" s="145" t="str">
        <f t="shared" si="16"/>
        <v>Water treatment: In the province of the percentage of HH treating water is %</v>
      </c>
      <c r="BA82"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3" spans="1:53" ht="15" thickBot="1">
      <c r="A83" s="602"/>
      <c r="B83" s="19">
        <v>81</v>
      </c>
      <c r="F83" s="144" t="str">
        <f t="shared" si="18"/>
        <v>Emergency Coping : In the province of 81in the last 30 days (because of a lack of food) the % of HH that begged is%, the proportion that sold last female animal is %, and the percentage of HH that engaged in illegal income earning activities such as theft and prostitution was %</v>
      </c>
      <c r="G83" s="88"/>
      <c r="H83" s="88"/>
      <c r="I83" s="88"/>
      <c r="N83" s="143" t="str">
        <f t="shared" si="19"/>
        <v>Number of Meals : In the province of 81 the percentage of HH eating 0 meal per day is of %, the percentage of HH eating 1 meal per day is of %, the percentage of HH eating 1 meal per day is of %, the percentage of HH eating 2 meals per day is of  %, the percentage of HH eating 3 meals per day is of %.</v>
      </c>
      <c r="Y83" s="145" t="str">
        <f t="shared" si="21"/>
        <v>Reason for Displacement : In the province of 81is intercommuncal conflict for % is armed confluct for % is natural disaster for is search for services such as  (health, education, etc.)%</v>
      </c>
      <c r="AC83" s="145" t="str">
        <f t="shared" si="22"/>
        <v>: In the province of 81%</v>
      </c>
      <c r="AG83" s="145" t="str">
        <f t="shared" si="23"/>
        <v>Expenditure on Food: In the province of 81Is less than 65% for % Is between 65-75Is greater than 75% for%</v>
      </c>
      <c r="AL83" s="145" t="str">
        <f t="shared" si="24"/>
        <v>Sources of Cereals consumed: In the province of 81was market for %, was own production for%, was HFA for %, was gifts for%.</v>
      </c>
      <c r="AN83" s="145" t="str">
        <f t="shared" si="25"/>
        <v xml:space="preserve">Agriculture : In the province of 81%planted in the last agricultural season </v>
      </c>
      <c r="AS83" s="145" t="str">
        <f t="shared" si="26"/>
        <v>HH shocks: In the province of The percentage of HH that experienced a shock in the last month is %.</v>
      </c>
      <c r="AU83" s="145" t="str">
        <f t="shared" si="15"/>
        <v>Access to improved Sources of Water: In the province of the percentage of HH with access to improved water sources ( including boreholes, piped water, covered wells) is %.</v>
      </c>
      <c r="AW83" s="145" t="str">
        <f t="shared" si="16"/>
        <v>Water treatment: In the province of the percentage of HH treating water is %</v>
      </c>
      <c r="BA83"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4" spans="1:53" ht="15" thickBot="1">
      <c r="A84" s="602"/>
      <c r="B84" s="19">
        <v>82</v>
      </c>
      <c r="F84" s="144" t="str">
        <f t="shared" si="18"/>
        <v>Emergency Coping : In the province of 82in the last 30 days (because of a lack of food) the % of HH that begged is%, the proportion that sold last female animal is %, and the percentage of HH that engaged in illegal income earning activities such as theft and prostitution was %</v>
      </c>
      <c r="G84" s="88"/>
      <c r="H84" s="88"/>
      <c r="I84" s="88"/>
      <c r="N84" s="143" t="str">
        <f t="shared" si="19"/>
        <v>Number of Meals : In the province of 82 the percentage of HH eating 0 meal per day is of %, the percentage of HH eating 1 meal per day is of %, the percentage of HH eating 1 meal per day is of %, the percentage of HH eating 2 meals per day is of  %, the percentage of HH eating 3 meals per day is of %.</v>
      </c>
      <c r="Y84" s="145" t="str">
        <f t="shared" si="21"/>
        <v>Reason for Displacement : In the province of 82is intercommuncal conflict for % is armed confluct for % is natural disaster for is search for services such as  (health, education, etc.)%</v>
      </c>
      <c r="AC84" s="145" t="str">
        <f t="shared" si="22"/>
        <v>: In the province of 82%</v>
      </c>
      <c r="AG84" s="145" t="str">
        <f t="shared" si="23"/>
        <v>Expenditure on Food: In the province of 82Is less than 65% for % Is between 65-75Is greater than 75% for%</v>
      </c>
      <c r="AL84" s="145" t="str">
        <f t="shared" si="24"/>
        <v>Sources of Cereals consumed: In the province of 82was market for %, was own production for%, was HFA for %, was gifts for%.</v>
      </c>
      <c r="AN84" s="145" t="str">
        <f t="shared" si="25"/>
        <v xml:space="preserve">Agriculture : In the province of 82%planted in the last agricultural season </v>
      </c>
      <c r="AS84" s="145" t="str">
        <f t="shared" si="26"/>
        <v>HH shocks: In the province of The percentage of HH that experienced a shock in the last month is %.</v>
      </c>
      <c r="AU84" s="145" t="str">
        <f t="shared" si="15"/>
        <v>Access to improved Sources of Water: In the province of the percentage of HH with access to improved water sources ( including boreholes, piped water, covered wells) is %.</v>
      </c>
      <c r="AW84" s="145" t="str">
        <f t="shared" si="16"/>
        <v>Water treatment: In the province of the percentage of HH treating water is %</v>
      </c>
      <c r="BA84"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5" spans="1:53" ht="15" thickBot="1">
      <c r="A85" s="602"/>
      <c r="B85" s="19">
        <v>83</v>
      </c>
      <c r="F85" s="144" t="str">
        <f t="shared" si="18"/>
        <v>Emergency Coping : In the province of 83in the last 30 days (because of a lack of food) the % of HH that begged is%, the proportion that sold last female animal is %, and the percentage of HH that engaged in illegal income earning activities such as theft and prostitution was %</v>
      </c>
      <c r="G85" s="88"/>
      <c r="H85" s="88"/>
      <c r="I85" s="88"/>
      <c r="N85" s="143" t="str">
        <f t="shared" si="19"/>
        <v>Number of Meals : In the province of 83 the percentage of HH eating 0 meal per day is of %, the percentage of HH eating 1 meal per day is of %, the percentage of HH eating 1 meal per day is of %, the percentage of HH eating 2 meals per day is of  %, the percentage of HH eating 3 meals per day is of %.</v>
      </c>
      <c r="Y85" s="145" t="str">
        <f t="shared" si="21"/>
        <v>Reason for Displacement : In the province of 83is intercommuncal conflict for % is armed confluct for % is natural disaster for is search for services such as  (health, education, etc.)%</v>
      </c>
      <c r="AC85" s="145" t="str">
        <f t="shared" si="22"/>
        <v>: In the province of 83%</v>
      </c>
      <c r="AG85" s="145" t="str">
        <f t="shared" si="23"/>
        <v>Expenditure on Food: In the province of 83Is less than 65% for % Is between 65-75Is greater than 75% for%</v>
      </c>
      <c r="AL85" s="145" t="str">
        <f t="shared" si="24"/>
        <v>Sources of Cereals consumed: In the province of 83was market for %, was own production for%, was HFA for %, was gifts for%.</v>
      </c>
      <c r="AN85" s="145" t="str">
        <f t="shared" si="25"/>
        <v xml:space="preserve">Agriculture : In the province of 83%planted in the last agricultural season </v>
      </c>
      <c r="AS85" s="145" t="str">
        <f t="shared" si="26"/>
        <v>HH shocks: In the province of The percentage of HH that experienced a shock in the last month is %.</v>
      </c>
      <c r="AU85" s="145" t="str">
        <f t="shared" si="15"/>
        <v>Access to improved Sources of Water: In the province of the percentage of HH with access to improved water sources ( including boreholes, piped water, covered wells) is %.</v>
      </c>
      <c r="AW85" s="145" t="str">
        <f t="shared" si="16"/>
        <v>Water treatment: In the province of the percentage of HH treating water is %</v>
      </c>
      <c r="BA85"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6" spans="1:53" ht="15" thickBot="1">
      <c r="A86" s="602"/>
      <c r="B86" s="19">
        <v>84</v>
      </c>
      <c r="F86" s="144" t="str">
        <f t="shared" si="18"/>
        <v>Emergency Coping : In the province of 84in the last 30 days (because of a lack of food) the % of HH that begged is%, the proportion that sold last female animal is %, and the percentage of HH that engaged in illegal income earning activities such as theft and prostitution was %</v>
      </c>
      <c r="G86" s="88"/>
      <c r="H86" s="88"/>
      <c r="I86" s="88"/>
      <c r="N86" s="143" t="str">
        <f t="shared" si="19"/>
        <v>Number of Meals : In the province of 84 the percentage of HH eating 0 meal per day is of %, the percentage of HH eating 1 meal per day is of %, the percentage of HH eating 1 meal per day is of %, the percentage of HH eating 2 meals per day is of  %, the percentage of HH eating 3 meals per day is of %.</v>
      </c>
      <c r="Y86" s="145" t="str">
        <f t="shared" si="21"/>
        <v>Reason for Displacement : In the province of 84is intercommuncal conflict for % is armed confluct for % is natural disaster for is search for services such as  (health, education, etc.)%</v>
      </c>
      <c r="AC86" s="145" t="str">
        <f t="shared" si="22"/>
        <v>: In the province of 84%</v>
      </c>
      <c r="AG86" s="145" t="str">
        <f t="shared" si="23"/>
        <v>Expenditure on Food: In the province of 84Is less than 65% for % Is between 65-75Is greater than 75% for%</v>
      </c>
      <c r="AL86" s="145" t="str">
        <f t="shared" si="24"/>
        <v>Sources of Cereals consumed: In the province of 84was market for %, was own production for%, was HFA for %, was gifts for%.</v>
      </c>
      <c r="AN86" s="145" t="str">
        <f t="shared" si="25"/>
        <v xml:space="preserve">Agriculture : In the province of 84%planted in the last agricultural season </v>
      </c>
      <c r="AS86" s="145" t="str">
        <f t="shared" si="26"/>
        <v>HH shocks: In the province of The percentage of HH that experienced a shock in the last month is %.</v>
      </c>
      <c r="AU86" s="145" t="str">
        <f t="shared" si="15"/>
        <v>Access to improved Sources of Water: In the province of the percentage of HH with access to improved water sources ( including boreholes, piped water, covered wells) is %.</v>
      </c>
      <c r="AW86" s="145" t="str">
        <f t="shared" si="16"/>
        <v>Water treatment: In the province of the percentage of HH treating water is %</v>
      </c>
      <c r="BA86"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7" spans="1:53" ht="15" thickBot="1">
      <c r="A87" s="602"/>
      <c r="B87" s="19">
        <v>85</v>
      </c>
      <c r="N87" s="143" t="str">
        <f t="shared" si="19"/>
        <v>Number of Meals : In the province of 85 the percentage of HH eating 0 meal per day is of %, the percentage of HH eating 1 meal per day is of %, the percentage of HH eating 1 meal per day is of %, the percentage of HH eating 2 meals per day is of  %, the percentage of HH eating 3 meals per day is of %.</v>
      </c>
      <c r="Y87" s="145" t="str">
        <f t="shared" si="21"/>
        <v>Reason for Displacement : In the province of 85is intercommuncal conflict for % is armed confluct for % is natural disaster for is search for services such as  (health, education, etc.)%</v>
      </c>
      <c r="AC87" s="145" t="str">
        <f t="shared" si="22"/>
        <v>: In the province of 85%</v>
      </c>
      <c r="AG87" s="145" t="str">
        <f t="shared" si="23"/>
        <v>Expenditure on Food: In the province of 85Is less than 65% for % Is between 65-75Is greater than 75% for%</v>
      </c>
      <c r="AL87" s="145" t="str">
        <f t="shared" si="24"/>
        <v>Sources of Cereals consumed: In the province of 85was market for %, was own production for%, was HFA for %, was gifts for%.</v>
      </c>
      <c r="AN87" s="145" t="str">
        <f t="shared" si="25"/>
        <v xml:space="preserve">Agriculture : In the province of 85%planted in the last agricultural season </v>
      </c>
      <c r="AS87" s="145" t="str">
        <f t="shared" si="26"/>
        <v>HH shocks: In the province of The percentage of HH that experienced a shock in the last month is %.</v>
      </c>
      <c r="AU87" s="145" t="str">
        <f t="shared" si="15"/>
        <v>Access to improved Sources of Water: In the province of the percentage of HH with access to improved water sources ( including boreholes, piped water, covered wells) is %.</v>
      </c>
      <c r="AW87" s="145" t="str">
        <f t="shared" si="16"/>
        <v>Water treatment: In the province of the percentage of HH treating water is %</v>
      </c>
      <c r="BA87"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8" spans="1:53" ht="15" thickBot="1">
      <c r="A88" s="602"/>
      <c r="B88" s="19">
        <v>86</v>
      </c>
      <c r="Y88" s="145" t="str">
        <f t="shared" si="21"/>
        <v>Reason for Displacement : In the province of 86is intercommuncal conflict for % is armed confluct for % is natural disaster for is search for services such as  (health, education, etc.)%</v>
      </c>
      <c r="AC88" s="145" t="str">
        <f t="shared" si="22"/>
        <v>: In the province of 86%</v>
      </c>
      <c r="AG88" s="145" t="str">
        <f t="shared" si="23"/>
        <v>Expenditure on Food: In the province of 86Is less than 65% for % Is between 65-75Is greater than 75% for%</v>
      </c>
      <c r="AL88" s="145" t="str">
        <f t="shared" si="24"/>
        <v>Sources of Cereals consumed: In the province of 86was market for %, was own production for%, was HFA for %, was gifts for%.</v>
      </c>
      <c r="AN88" s="145" t="str">
        <f t="shared" si="25"/>
        <v xml:space="preserve">Agriculture : In the province of 86%planted in the last agricultural season </v>
      </c>
      <c r="AS88" s="145" t="str">
        <f t="shared" si="26"/>
        <v>HH shocks: In the province of The percentage of HH that experienced a shock in the last month is %.</v>
      </c>
      <c r="AU88" s="145" t="str">
        <f t="shared" si="15"/>
        <v>Access to improved Sources of Water: In the province of the percentage of HH with access to improved water sources ( including boreholes, piped water, covered wells) is %.</v>
      </c>
      <c r="AW88" s="145" t="str">
        <f t="shared" si="16"/>
        <v>Water treatment: In the province of the percentage of HH treating water is %</v>
      </c>
      <c r="BA88"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9" spans="1:53" ht="15" thickBot="1">
      <c r="A89" s="602"/>
      <c r="B89" s="19">
        <v>87</v>
      </c>
      <c r="Y89" s="145" t="str">
        <f t="shared" si="21"/>
        <v>Reason for Displacement : In the province of 87is intercommuncal conflict for % is armed confluct for % is natural disaster for is search for services such as  (health, education, etc.)%</v>
      </c>
      <c r="AC89" s="145" t="str">
        <f t="shared" si="22"/>
        <v>: In the province of 87%</v>
      </c>
      <c r="AG89" s="145" t="str">
        <f t="shared" si="23"/>
        <v>Expenditure on Food: In the province of 87Is less than 65% for % Is between 65-75Is greater than 75% for%</v>
      </c>
      <c r="AL89" s="145" t="str">
        <f t="shared" si="24"/>
        <v>Sources of Cereals consumed: In the province of 87was market for %, was own production for%, was HFA for %, was gifts for%.</v>
      </c>
      <c r="AN89" s="145" t="str">
        <f t="shared" si="25"/>
        <v xml:space="preserve">Agriculture : In the province of 87%planted in the last agricultural season </v>
      </c>
      <c r="AS89" s="145" t="str">
        <f t="shared" si="26"/>
        <v>HH shocks: In the province of The percentage of HH that experienced a shock in the last month is %.</v>
      </c>
      <c r="AU89" s="145" t="str">
        <f t="shared" si="15"/>
        <v>Access to improved Sources of Water: In the province of the percentage of HH with access to improved water sources ( including boreholes, piped water, covered wells) is %.</v>
      </c>
      <c r="AW89" s="145" t="str">
        <f t="shared" si="16"/>
        <v>Water treatment: In the province of the percentage of HH treating water is %</v>
      </c>
      <c r="BA89"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0" spans="1:53" ht="15" thickBot="1">
      <c r="A90" s="602"/>
      <c r="B90" s="19">
        <v>88</v>
      </c>
      <c r="Y90" s="145" t="str">
        <f t="shared" si="21"/>
        <v>Reason for Displacement : In the province of 88is intercommuncal conflict for % is armed confluct for % is natural disaster for is search for services such as  (health, education, etc.)%</v>
      </c>
      <c r="AC90" s="145" t="str">
        <f t="shared" si="22"/>
        <v>: In the province of 88%</v>
      </c>
      <c r="AG90" s="145" t="str">
        <f t="shared" si="23"/>
        <v>Expenditure on Food: In the province of 88Is less than 65% for % Is between 65-75Is greater than 75% for%</v>
      </c>
      <c r="AL90" s="145" t="str">
        <f t="shared" si="24"/>
        <v>Sources of Cereals consumed: In the province of 88was market for %, was own production for%, was HFA for %, was gifts for%.</v>
      </c>
      <c r="AN90" s="145" t="str">
        <f t="shared" si="25"/>
        <v xml:space="preserve">Agriculture : In the province of 88%planted in the last agricultural season </v>
      </c>
      <c r="AS90" s="145" t="str">
        <f t="shared" si="26"/>
        <v>HH shocks: In the province of The percentage of HH that experienced a shock in the last month is %.</v>
      </c>
      <c r="AU90" s="145" t="str">
        <f t="shared" si="15"/>
        <v>Access to improved Sources of Water: In the province of the percentage of HH with access to improved water sources ( including boreholes, piped water, covered wells) is %.</v>
      </c>
      <c r="AW90" s="145" t="str">
        <f t="shared" si="16"/>
        <v>Water treatment: In the province of the percentage of HH treating water is %</v>
      </c>
      <c r="BA90"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1" spans="1:53" ht="15" thickBot="1">
      <c r="A91" s="602"/>
      <c r="B91" s="19">
        <v>89</v>
      </c>
      <c r="Y91" s="145" t="str">
        <f t="shared" si="21"/>
        <v>Reason for Displacement : In the province of 89is intercommuncal conflict for % is armed confluct for % is natural disaster for is search for services such as  (health, education, etc.)%</v>
      </c>
      <c r="AC91" s="145" t="str">
        <f t="shared" si="22"/>
        <v>: In the province of 89%</v>
      </c>
      <c r="AG91" s="145" t="str">
        <f t="shared" si="23"/>
        <v>Expenditure on Food: In the province of 89Is less than 65% for % Is between 65-75Is greater than 75% for%</v>
      </c>
      <c r="AL91" s="145" t="str">
        <f t="shared" si="24"/>
        <v>Sources of Cereals consumed: In the province of 89was market for %, was own production for%, was HFA for %, was gifts for%.</v>
      </c>
      <c r="AN91" s="145" t="str">
        <f t="shared" si="25"/>
        <v xml:space="preserve">Agriculture : In the province of 89%planted in the last agricultural season </v>
      </c>
      <c r="AS91" s="145" t="str">
        <f t="shared" si="26"/>
        <v>HH shocks: In the province of The percentage of HH that experienced a shock in the last month is %.</v>
      </c>
      <c r="AU91" s="145" t="str">
        <f t="shared" si="15"/>
        <v>Access to improved Sources of Water: In the province of the percentage of HH with access to improved water sources ( including boreholes, piped water, covered wells) is %.</v>
      </c>
      <c r="AW91" s="145" t="str">
        <f t="shared" si="16"/>
        <v>Water treatment: In the province of the percentage of HH treating water is %</v>
      </c>
      <c r="BA91"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2" spans="1:53" ht="15" thickBot="1">
      <c r="A92" s="602"/>
      <c r="B92" s="19">
        <v>90</v>
      </c>
      <c r="Y92" s="145" t="str">
        <f t="shared" si="21"/>
        <v>Reason for Displacement : In the province of 90is intercommuncal conflict for % is armed confluct for % is natural disaster for is search for services such as  (health, education, etc.)%</v>
      </c>
      <c r="AC92" s="145" t="str">
        <f t="shared" si="22"/>
        <v>: In the province of 90%</v>
      </c>
      <c r="AL92" s="145" t="str">
        <f t="shared" si="24"/>
        <v>Sources of Cereals consumed: In the province of 90was market for %, was own production for%, was HFA for %, was gifts for%.</v>
      </c>
      <c r="AN92" s="145" t="str">
        <f t="shared" si="25"/>
        <v xml:space="preserve">Agriculture : In the province of 90%planted in the last agricultural season </v>
      </c>
      <c r="AS92" s="145" t="str">
        <f t="shared" si="26"/>
        <v>HH shocks: In the province of The percentage of HH that experienced a shock in the last month is %.</v>
      </c>
      <c r="AU92" s="145" t="str">
        <f t="shared" si="15"/>
        <v>Access to improved Sources of Water: In the province of the percentage of HH with access to improved water sources ( including boreholes, piped water, covered wells) is %.</v>
      </c>
      <c r="AW92" s="145" t="str">
        <f t="shared" si="16"/>
        <v>Water treatment: In the province of the percentage of HH treating water is %</v>
      </c>
      <c r="BA92"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3" spans="1:53" ht="15" thickBot="1">
      <c r="A93" s="602"/>
      <c r="B93" s="19">
        <v>91</v>
      </c>
      <c r="Y93" s="145" t="str">
        <f t="shared" si="21"/>
        <v>Reason for Displacement : In the province of 91is intercommuncal conflict for % is armed confluct for % is natural disaster for is search for services such as  (health, education, etc.)%</v>
      </c>
      <c r="AC93" s="145" t="str">
        <f t="shared" si="22"/>
        <v>: In the province of 91%</v>
      </c>
      <c r="AL93" s="145" t="str">
        <f t="shared" si="24"/>
        <v>Sources of Cereals consumed: In the province of 91was market for %, was own production for%, was HFA for %, was gifts for%.</v>
      </c>
      <c r="AN93" s="145" t="str">
        <f t="shared" si="25"/>
        <v xml:space="preserve">Agriculture : In the province of 91%planted in the last agricultural season </v>
      </c>
      <c r="AS93" s="145" t="str">
        <f t="shared" si="26"/>
        <v>HH shocks: In the province of The percentage of HH that experienced a shock in the last month is %.</v>
      </c>
      <c r="AU93" s="145" t="str">
        <f t="shared" si="15"/>
        <v>Access to improved Sources of Water: In the province of the percentage of HH with access to improved water sources ( including boreholes, piped water, covered wells) is %.</v>
      </c>
      <c r="AW93" s="145" t="str">
        <f t="shared" si="16"/>
        <v>Water treatment: In the province of the percentage of HH treating water is %</v>
      </c>
      <c r="BA93"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4" spans="1:53" ht="15" thickBot="1">
      <c r="A94" s="602"/>
      <c r="B94" s="19">
        <v>92</v>
      </c>
      <c r="AN94" s="145" t="str">
        <f t="shared" si="25"/>
        <v xml:space="preserve">Agriculture : In the province of 92%planted in the last agricultural season </v>
      </c>
      <c r="AS94" s="145" t="str">
        <f t="shared" si="26"/>
        <v>HH shocks: In the province of The percentage of HH that experienced a shock in the last month is %.</v>
      </c>
      <c r="AU94" s="145" t="str">
        <f t="shared" ref="AU94:AU95" si="27">AT91&amp;$B$1&amp;AT92&amp;AT94&amp;"%."</f>
        <v>: In the province of %.</v>
      </c>
      <c r="AW94" s="145" t="str">
        <f t="shared" si="16"/>
        <v>Water treatment: In the province of the percentage of HH treating water is %</v>
      </c>
      <c r="BA94"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5" spans="1:53">
      <c r="A95" s="602"/>
      <c r="B95" s="19">
        <v>93</v>
      </c>
      <c r="AU95" s="145" t="str">
        <f t="shared" si="27"/>
        <v>: In the province of %.</v>
      </c>
      <c r="BA95" t="str">
        <f t="shared" si="17"/>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6" spans="1:53">
      <c r="A96" s="602"/>
      <c r="B96" s="110"/>
    </row>
  </sheetData>
  <mergeCells count="16">
    <mergeCell ref="A82:A96"/>
    <mergeCell ref="A3:A9"/>
    <mergeCell ref="A11:A33"/>
    <mergeCell ref="A35:A42"/>
    <mergeCell ref="A44:A63"/>
    <mergeCell ref="A65:A81"/>
    <mergeCell ref="G1:I1"/>
    <mergeCell ref="AX1:AZ1"/>
    <mergeCell ref="C1:E1"/>
    <mergeCell ref="J1:M1"/>
    <mergeCell ref="O1:R1"/>
    <mergeCell ref="U1:X1"/>
    <mergeCell ref="Z1:AB1"/>
    <mergeCell ref="AD1:AF1"/>
    <mergeCell ref="AH1:AJ1"/>
    <mergeCell ref="AO1:AQ1"/>
  </mergeCells>
  <dataValidations xWindow="968" yWindow="622" count="2">
    <dataValidation allowBlank="1" showInputMessage="1" showErrorMessage="1" prompt="Please use Country specific emergency coping strategies" sqref="C1:C3 D2:E3" xr:uid="{00000000-0002-0000-0600-000000000000}"/>
    <dataValidation allowBlank="1" showInputMessage="1" showErrorMessage="1" prompt="For Contributing factors kindly enter the mos relevant indicators for assessing vulnerability. Use the given enteries as examples and modify as necessary " sqref="X2 V2:W3 AD1 Y1:Y2 U1:U3 Z1:Z3 AH1 AK1:AO1 AR1:AX1 AA2:AZ3" xr:uid="{00000000-0002-0000-0600-000001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26"/>
  <sheetViews>
    <sheetView zoomScale="70" zoomScaleNormal="70" workbookViewId="0">
      <selection activeCell="B7" sqref="B7"/>
    </sheetView>
  </sheetViews>
  <sheetFormatPr defaultRowHeight="14.45"/>
  <cols>
    <col min="1" max="2" width="10.28515625" customWidth="1"/>
    <col min="3" max="3" width="40.5703125" customWidth="1"/>
    <col min="4" max="6" width="10.28515625" customWidth="1"/>
    <col min="7" max="7" width="11.7109375" customWidth="1"/>
    <col min="8" max="15" width="10.28515625" customWidth="1"/>
  </cols>
  <sheetData>
    <row r="1" spans="1:16" ht="15" thickBot="1">
      <c r="A1" t="s">
        <v>272</v>
      </c>
    </row>
    <row r="2" spans="1:16" ht="28.9" customHeight="1">
      <c r="A2" s="612" t="s">
        <v>273</v>
      </c>
      <c r="B2" s="613"/>
      <c r="C2" s="613"/>
      <c r="D2" s="614" t="s">
        <v>274</v>
      </c>
      <c r="E2" s="615"/>
      <c r="F2" s="615"/>
      <c r="G2" s="615"/>
      <c r="H2" s="615"/>
      <c r="I2" s="615"/>
      <c r="J2" s="616"/>
      <c r="K2" s="617" t="s">
        <v>275</v>
      </c>
      <c r="L2" s="617"/>
      <c r="M2" s="617"/>
      <c r="N2" s="618" t="s">
        <v>276</v>
      </c>
      <c r="O2" s="619"/>
      <c r="P2" s="40"/>
    </row>
    <row r="3" spans="1:16" ht="84">
      <c r="A3" s="111" t="s">
        <v>277</v>
      </c>
      <c r="B3" s="307" t="s">
        <v>278</v>
      </c>
      <c r="C3" s="308" t="s">
        <v>279</v>
      </c>
      <c r="D3" s="112" t="s">
        <v>280</v>
      </c>
      <c r="E3" s="113" t="s">
        <v>281</v>
      </c>
      <c r="F3" s="113" t="s">
        <v>282</v>
      </c>
      <c r="G3" s="114" t="s">
        <v>283</v>
      </c>
      <c r="H3" s="114" t="s">
        <v>284</v>
      </c>
      <c r="I3" s="114" t="s">
        <v>285</v>
      </c>
      <c r="J3" s="115" t="s">
        <v>274</v>
      </c>
      <c r="K3" s="116" t="s">
        <v>286</v>
      </c>
      <c r="L3" s="117" t="s">
        <v>287</v>
      </c>
      <c r="M3" s="118" t="s">
        <v>288</v>
      </c>
      <c r="N3" s="119" t="s">
        <v>289</v>
      </c>
      <c r="O3" s="120" t="s">
        <v>290</v>
      </c>
      <c r="P3" s="40"/>
    </row>
    <row r="4" spans="1:16">
      <c r="A4" s="610" t="s">
        <v>291</v>
      </c>
      <c r="B4" s="121" t="s">
        <v>292</v>
      </c>
      <c r="C4" s="122" t="s">
        <v>293</v>
      </c>
      <c r="D4" s="123" t="s">
        <v>294</v>
      </c>
      <c r="E4" s="124" t="s">
        <v>294</v>
      </c>
      <c r="F4" s="124" t="s">
        <v>294</v>
      </c>
      <c r="G4" s="125" t="s">
        <v>295</v>
      </c>
      <c r="H4" s="125">
        <v>625</v>
      </c>
      <c r="I4" s="125">
        <v>25</v>
      </c>
      <c r="J4" s="126" t="s">
        <v>296</v>
      </c>
      <c r="K4" s="127">
        <v>43739</v>
      </c>
      <c r="L4" s="128"/>
      <c r="M4" s="129" t="s">
        <v>297</v>
      </c>
      <c r="N4" s="130" t="s">
        <v>298</v>
      </c>
      <c r="O4" s="131" t="s">
        <v>299</v>
      </c>
      <c r="P4" s="40"/>
    </row>
    <row r="5" spans="1:16">
      <c r="A5" s="611"/>
      <c r="B5" s="121" t="s">
        <v>300</v>
      </c>
      <c r="C5" s="122" t="s">
        <v>301</v>
      </c>
      <c r="D5" s="123">
        <v>90</v>
      </c>
      <c r="E5" s="124">
        <v>10</v>
      </c>
      <c r="F5" s="124">
        <v>0</v>
      </c>
      <c r="G5" s="125" t="s">
        <v>295</v>
      </c>
      <c r="H5" s="125">
        <v>100</v>
      </c>
      <c r="I5" s="125">
        <v>10</v>
      </c>
      <c r="J5" s="126" t="s">
        <v>302</v>
      </c>
      <c r="K5" s="127">
        <v>43831</v>
      </c>
      <c r="L5" s="128"/>
      <c r="M5" s="129" t="s">
        <v>303</v>
      </c>
      <c r="N5" s="130" t="s">
        <v>304</v>
      </c>
      <c r="O5" s="131" t="s">
        <v>299</v>
      </c>
      <c r="P5" s="40"/>
    </row>
    <row r="6" spans="1:16">
      <c r="A6" s="132" t="s">
        <v>305</v>
      </c>
      <c r="B6" s="121" t="s">
        <v>300</v>
      </c>
      <c r="C6" s="122" t="s">
        <v>301</v>
      </c>
      <c r="D6" s="123">
        <v>95</v>
      </c>
      <c r="E6" s="124">
        <v>10</v>
      </c>
      <c r="F6" s="124">
        <v>0</v>
      </c>
      <c r="G6" s="125" t="s">
        <v>306</v>
      </c>
      <c r="H6" s="125">
        <v>100</v>
      </c>
      <c r="I6" s="125">
        <v>10</v>
      </c>
      <c r="J6" s="126" t="s">
        <v>302</v>
      </c>
      <c r="K6" s="127">
        <v>43831</v>
      </c>
      <c r="L6" s="128"/>
      <c r="M6" s="129" t="s">
        <v>303</v>
      </c>
      <c r="N6" s="130" t="s">
        <v>304</v>
      </c>
      <c r="O6" s="131" t="s">
        <v>299</v>
      </c>
      <c r="P6" s="40"/>
    </row>
    <row r="7" spans="1:16">
      <c r="A7" s="132" t="s">
        <v>307</v>
      </c>
      <c r="B7" s="121" t="s">
        <v>300</v>
      </c>
      <c r="C7" s="122" t="s">
        <v>301</v>
      </c>
      <c r="D7" s="123" t="s">
        <v>294</v>
      </c>
      <c r="E7" s="124" t="s">
        <v>294</v>
      </c>
      <c r="F7" s="124" t="s">
        <v>294</v>
      </c>
      <c r="G7" s="125" t="s">
        <v>295</v>
      </c>
      <c r="H7" s="125">
        <v>110</v>
      </c>
      <c r="I7" s="125">
        <v>8</v>
      </c>
      <c r="J7" s="126" t="s">
        <v>302</v>
      </c>
      <c r="K7" s="127">
        <v>43831</v>
      </c>
      <c r="L7" s="128"/>
      <c r="M7" s="129" t="s">
        <v>303</v>
      </c>
      <c r="N7" s="130" t="s">
        <v>304</v>
      </c>
      <c r="O7" s="131" t="s">
        <v>299</v>
      </c>
      <c r="P7" s="40"/>
    </row>
    <row r="8" spans="1:16">
      <c r="A8" s="132" t="s">
        <v>308</v>
      </c>
      <c r="B8" s="121" t="s">
        <v>300</v>
      </c>
      <c r="C8" s="122" t="s">
        <v>301</v>
      </c>
      <c r="D8" s="123">
        <v>95</v>
      </c>
      <c r="E8" s="124">
        <v>10</v>
      </c>
      <c r="F8" s="124">
        <v>0</v>
      </c>
      <c r="G8" s="125" t="s">
        <v>295</v>
      </c>
      <c r="H8" s="125">
        <v>100</v>
      </c>
      <c r="I8" s="125">
        <v>10</v>
      </c>
      <c r="J8" s="126" t="s">
        <v>302</v>
      </c>
      <c r="K8" s="127">
        <v>43831</v>
      </c>
      <c r="L8" s="128"/>
      <c r="M8" s="129" t="s">
        <v>303</v>
      </c>
      <c r="N8" s="130" t="s">
        <v>304</v>
      </c>
      <c r="O8" s="131" t="s">
        <v>299</v>
      </c>
      <c r="P8" s="40"/>
    </row>
    <row r="9" spans="1:16">
      <c r="A9" s="132" t="s">
        <v>309</v>
      </c>
      <c r="B9" s="121" t="s">
        <v>310</v>
      </c>
      <c r="C9" s="122" t="s">
        <v>311</v>
      </c>
      <c r="D9" s="123">
        <v>95</v>
      </c>
      <c r="E9" s="124">
        <v>0</v>
      </c>
      <c r="F9" s="124">
        <v>0</v>
      </c>
      <c r="G9" s="125" t="s">
        <v>295</v>
      </c>
      <c r="H9" s="125">
        <v>95</v>
      </c>
      <c r="I9" s="125">
        <v>6</v>
      </c>
      <c r="J9" s="126" t="s">
        <v>302</v>
      </c>
      <c r="K9" s="133" t="s">
        <v>295</v>
      </c>
      <c r="L9" s="134">
        <v>43344</v>
      </c>
      <c r="M9" s="129" t="s">
        <v>297</v>
      </c>
      <c r="N9" s="130" t="s">
        <v>312</v>
      </c>
      <c r="O9" s="131" t="s">
        <v>299</v>
      </c>
      <c r="P9" s="40"/>
    </row>
    <row r="10" spans="1:16">
      <c r="A10" s="132"/>
      <c r="B10" s="121"/>
      <c r="C10" s="122"/>
      <c r="D10" s="123"/>
      <c r="E10" s="124"/>
      <c r="F10" s="124"/>
      <c r="G10" s="125"/>
      <c r="H10" s="125"/>
      <c r="I10" s="125"/>
      <c r="J10" s="126"/>
      <c r="K10" s="133"/>
      <c r="L10" s="128"/>
      <c r="M10" s="129"/>
      <c r="N10" s="130"/>
      <c r="O10" s="131"/>
      <c r="P10" s="40"/>
    </row>
    <row r="11" spans="1:16">
      <c r="A11" s="132"/>
      <c r="B11" s="121"/>
      <c r="C11" s="122"/>
      <c r="D11" s="123"/>
      <c r="E11" s="124"/>
      <c r="F11" s="124"/>
      <c r="G11" s="125"/>
      <c r="H11" s="125"/>
      <c r="I11" s="125"/>
      <c r="J11" s="126"/>
      <c r="K11" s="133"/>
      <c r="L11" s="128"/>
      <c r="M11" s="129"/>
      <c r="N11" s="130"/>
      <c r="O11" s="131"/>
      <c r="P11" s="40"/>
    </row>
    <row r="12" spans="1:16">
      <c r="A12" s="132"/>
      <c r="B12" s="121"/>
      <c r="C12" s="122"/>
      <c r="D12" s="123"/>
      <c r="E12" s="124"/>
      <c r="F12" s="124"/>
      <c r="G12" s="125"/>
      <c r="H12" s="125"/>
      <c r="I12" s="125"/>
      <c r="J12" s="126"/>
      <c r="K12" s="133"/>
      <c r="L12" s="128"/>
      <c r="M12" s="129"/>
      <c r="N12" s="130"/>
      <c r="O12" s="131"/>
      <c r="P12" s="40"/>
    </row>
    <row r="13" spans="1:16">
      <c r="A13" s="132"/>
      <c r="B13" s="121"/>
      <c r="C13" s="122"/>
      <c r="D13" s="123"/>
      <c r="E13" s="124"/>
      <c r="F13" s="124"/>
      <c r="G13" s="125"/>
      <c r="H13" s="125"/>
      <c r="I13" s="125"/>
      <c r="J13" s="126"/>
      <c r="K13" s="133"/>
      <c r="L13" s="128"/>
      <c r="M13" s="129"/>
      <c r="N13" s="130"/>
      <c r="O13" s="131"/>
      <c r="P13" s="40"/>
    </row>
    <row r="14" spans="1:16">
      <c r="A14" s="132"/>
      <c r="B14" s="121"/>
      <c r="C14" s="122"/>
      <c r="D14" s="123"/>
      <c r="E14" s="124"/>
      <c r="F14" s="124"/>
      <c r="G14" s="125"/>
      <c r="H14" s="125"/>
      <c r="I14" s="125"/>
      <c r="J14" s="126"/>
      <c r="K14" s="133"/>
      <c r="L14" s="128"/>
      <c r="M14" s="129"/>
      <c r="N14" s="130"/>
      <c r="O14" s="131"/>
      <c r="P14" s="40"/>
    </row>
    <row r="15" spans="1:16">
      <c r="A15" s="132"/>
      <c r="B15" s="121"/>
      <c r="C15" s="122"/>
      <c r="D15" s="123"/>
      <c r="E15" s="124"/>
      <c r="F15" s="124"/>
      <c r="G15" s="125"/>
      <c r="H15" s="125"/>
      <c r="I15" s="125"/>
      <c r="J15" s="126"/>
      <c r="K15" s="133"/>
      <c r="L15" s="128"/>
      <c r="M15" s="129"/>
      <c r="N15" s="130"/>
      <c r="O15" s="131"/>
      <c r="P15" s="40"/>
    </row>
    <row r="16" spans="1:16">
      <c r="A16" s="132"/>
      <c r="B16" s="121"/>
      <c r="C16" s="122"/>
      <c r="D16" s="123"/>
      <c r="E16" s="124"/>
      <c r="F16" s="124"/>
      <c r="G16" s="125"/>
      <c r="H16" s="125"/>
      <c r="I16" s="125"/>
      <c r="J16" s="126"/>
      <c r="K16" s="133"/>
      <c r="L16" s="128"/>
      <c r="M16" s="129"/>
      <c r="N16" s="130"/>
      <c r="O16" s="131"/>
      <c r="P16" s="40"/>
    </row>
    <row r="17" spans="1:16">
      <c r="A17" s="132"/>
      <c r="B17" s="121"/>
      <c r="C17" s="122"/>
      <c r="D17" s="123"/>
      <c r="E17" s="124"/>
      <c r="F17" s="124"/>
      <c r="G17" s="125"/>
      <c r="H17" s="125"/>
      <c r="I17" s="125"/>
      <c r="J17" s="126"/>
      <c r="K17" s="133"/>
      <c r="L17" s="128"/>
      <c r="M17" s="129"/>
      <c r="N17" s="130"/>
      <c r="O17" s="131"/>
      <c r="P17" s="40"/>
    </row>
    <row r="18" spans="1:16">
      <c r="A18" s="132"/>
      <c r="B18" s="121"/>
      <c r="C18" s="122"/>
      <c r="D18" s="123"/>
      <c r="E18" s="124"/>
      <c r="F18" s="124"/>
      <c r="G18" s="125"/>
      <c r="H18" s="125"/>
      <c r="I18" s="125"/>
      <c r="J18" s="126"/>
      <c r="K18" s="133"/>
      <c r="L18" s="128"/>
      <c r="M18" s="129"/>
      <c r="N18" s="130"/>
      <c r="O18" s="131"/>
      <c r="P18" s="40"/>
    </row>
    <row r="19" spans="1:16">
      <c r="A19" s="132"/>
      <c r="B19" s="121"/>
      <c r="C19" s="122"/>
      <c r="D19" s="123"/>
      <c r="E19" s="124"/>
      <c r="F19" s="124"/>
      <c r="G19" s="125"/>
      <c r="H19" s="125"/>
      <c r="I19" s="125"/>
      <c r="J19" s="126"/>
      <c r="K19" s="133"/>
      <c r="L19" s="128"/>
      <c r="M19" s="129"/>
      <c r="N19" s="130"/>
      <c r="O19" s="131"/>
      <c r="P19" s="40"/>
    </row>
    <row r="20" spans="1:16">
      <c r="A20" s="132"/>
      <c r="B20" s="121"/>
      <c r="C20" s="122"/>
      <c r="D20" s="123"/>
      <c r="E20" s="124"/>
      <c r="F20" s="124"/>
      <c r="G20" s="125"/>
      <c r="H20" s="125"/>
      <c r="I20" s="125"/>
      <c r="J20" s="126"/>
      <c r="K20" s="133"/>
      <c r="L20" s="128"/>
      <c r="M20" s="129"/>
      <c r="N20" s="130"/>
      <c r="O20" s="131"/>
      <c r="P20" s="40"/>
    </row>
    <row r="21" spans="1:16">
      <c r="A21" s="132"/>
      <c r="B21" s="121"/>
      <c r="C21" s="122"/>
      <c r="D21" s="123"/>
      <c r="E21" s="124"/>
      <c r="F21" s="124"/>
      <c r="G21" s="125"/>
      <c r="H21" s="125"/>
      <c r="I21" s="125"/>
      <c r="J21" s="126"/>
      <c r="K21" s="133"/>
      <c r="L21" s="128"/>
      <c r="M21" s="129"/>
      <c r="N21" s="130"/>
      <c r="O21" s="131"/>
      <c r="P21" s="40"/>
    </row>
    <row r="22" spans="1:16" ht="14.65" customHeight="1">
      <c r="A22" s="132"/>
      <c r="B22" s="121"/>
      <c r="C22" s="122"/>
      <c r="D22" s="123"/>
      <c r="E22" s="124"/>
      <c r="F22" s="124"/>
      <c r="G22" s="125"/>
      <c r="H22" s="125"/>
      <c r="I22" s="125"/>
      <c r="J22" s="126"/>
      <c r="K22" s="133"/>
      <c r="L22" s="128"/>
      <c r="M22" s="129"/>
      <c r="N22" s="130"/>
      <c r="O22" s="131"/>
      <c r="P22" s="40"/>
    </row>
    <row r="23" spans="1:16">
      <c r="A23" s="132"/>
      <c r="B23" s="121"/>
      <c r="C23" s="122"/>
      <c r="D23" s="123"/>
      <c r="E23" s="124"/>
      <c r="F23" s="124"/>
      <c r="G23" s="125"/>
      <c r="H23" s="125"/>
      <c r="I23" s="125"/>
      <c r="J23" s="126"/>
      <c r="K23" s="133"/>
      <c r="L23" s="128"/>
      <c r="M23" s="129"/>
      <c r="N23" s="135"/>
      <c r="O23" s="131"/>
      <c r="P23" s="40"/>
    </row>
    <row r="24" spans="1:16">
      <c r="A24" s="132"/>
      <c r="B24" s="121"/>
      <c r="C24" s="122"/>
      <c r="D24" s="123"/>
      <c r="E24" s="124"/>
      <c r="F24" s="124"/>
      <c r="G24" s="125"/>
      <c r="H24" s="125"/>
      <c r="I24" s="125"/>
      <c r="J24" s="126"/>
      <c r="K24" s="133"/>
      <c r="L24" s="128"/>
      <c r="M24" s="129"/>
      <c r="N24" s="135"/>
      <c r="O24" s="131"/>
      <c r="P24" s="40"/>
    </row>
    <row r="25" spans="1:16" ht="15" thickBot="1">
      <c r="A25" s="41"/>
      <c r="B25" s="136"/>
      <c r="C25" s="137"/>
      <c r="D25" s="46"/>
      <c r="E25" s="42"/>
      <c r="F25" s="42"/>
      <c r="G25" s="43"/>
      <c r="H25" s="43"/>
      <c r="I25" s="43"/>
      <c r="J25" s="47"/>
      <c r="K25" s="138"/>
      <c r="L25" s="44"/>
      <c r="M25" s="139"/>
      <c r="N25" s="48"/>
      <c r="O25" s="45"/>
      <c r="P25" s="40"/>
    </row>
    <row r="26" spans="1:16">
      <c r="A26" s="40"/>
      <c r="B26" s="40"/>
      <c r="C26" s="40"/>
      <c r="D26" s="40"/>
      <c r="E26" s="40"/>
      <c r="F26" s="40"/>
      <c r="G26" s="40"/>
      <c r="H26" s="40"/>
      <c r="I26" s="40"/>
      <c r="J26" s="40"/>
      <c r="K26" s="40"/>
      <c r="L26" s="40"/>
      <c r="M26" s="40"/>
      <c r="N26" s="40"/>
      <c r="O26" s="40"/>
      <c r="P26" s="40"/>
    </row>
  </sheetData>
  <mergeCells count="5">
    <mergeCell ref="A4:A5"/>
    <mergeCell ref="A2:C2"/>
    <mergeCell ref="D2:J2"/>
    <mergeCell ref="K2:M2"/>
    <mergeCell ref="N2:O2"/>
  </mergeCells>
  <dataValidations count="4">
    <dataValidation type="list" allowBlank="1" showInputMessage="1" showErrorMessage="1" sqref="O4:O25" xr:uid="{00000000-0002-0000-0400-000000000000}">
      <formula1>"yes, no, don't know"</formula1>
    </dataValidation>
    <dataValidation type="list" allowBlank="1" showInputMessage="1" showErrorMessage="1" sqref="N4:N25" xr:uid="{00000000-0002-0000-0400-000001000000}">
      <formula1>"R0, R1+, R1-, R2"</formula1>
    </dataValidation>
    <dataValidation allowBlank="1" showInputMessage="1" showErrorMessage="1" promptTitle="Please use the following format " prompt="mon-mon ex jan-mar" sqref="K4:L25" xr:uid="{00000000-0002-0000-0400-000002000000}"/>
    <dataValidation type="list" allowBlank="1" showInputMessage="1" showErrorMessage="1" sqref="M4:M25" xr:uid="{00000000-0002-0000-0400-000003000000}">
      <formula1>"T1, T2"</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6D37A"/>
  </sheetPr>
  <dimension ref="A1:Q319"/>
  <sheetViews>
    <sheetView topLeftCell="F1" zoomScale="50" zoomScaleNormal="50" workbookViewId="0">
      <selection activeCell="F5" sqref="F5"/>
    </sheetView>
  </sheetViews>
  <sheetFormatPr defaultRowHeight="14.45"/>
  <cols>
    <col min="1" max="1" width="29" customWidth="1"/>
    <col min="2" max="2" width="68" customWidth="1"/>
    <col min="3" max="3" width="76.28515625" customWidth="1"/>
    <col min="4" max="4" width="60" customWidth="1"/>
    <col min="5" max="5" width="77" customWidth="1"/>
    <col min="6" max="6" width="85.28515625" customWidth="1"/>
    <col min="7" max="7" width="77.5703125" customWidth="1"/>
    <col min="8" max="9" width="62.85546875" customWidth="1"/>
    <col min="10" max="10" width="23.42578125" customWidth="1"/>
    <col min="11" max="11" width="42.28515625" customWidth="1"/>
    <col min="12" max="12" width="49.7109375" customWidth="1"/>
    <col min="13" max="13" width="47.7109375" customWidth="1"/>
    <col min="14" max="14" width="21.42578125" customWidth="1"/>
    <col min="15" max="15" width="42.7109375" customWidth="1"/>
    <col min="16" max="16" width="25.5703125" customWidth="1"/>
    <col min="17" max="17" width="54.42578125" customWidth="1"/>
  </cols>
  <sheetData>
    <row r="1" spans="1:17" ht="14.65" customHeight="1">
      <c r="A1" s="624" t="s">
        <v>313</v>
      </c>
      <c r="B1" s="625"/>
      <c r="C1" s="625"/>
      <c r="D1" s="625"/>
      <c r="E1" s="626"/>
      <c r="F1" s="150"/>
      <c r="G1" s="150"/>
      <c r="H1" s="150"/>
      <c r="I1" s="150"/>
      <c r="J1" s="150"/>
      <c r="K1" s="150"/>
      <c r="L1" s="150"/>
      <c r="M1" s="150"/>
      <c r="N1" s="150"/>
      <c r="O1" s="150"/>
      <c r="P1" s="150"/>
      <c r="Q1" s="150"/>
    </row>
    <row r="2" spans="1:17" ht="29.65" customHeight="1">
      <c r="A2" s="627"/>
      <c r="B2" s="628"/>
      <c r="C2" s="628"/>
      <c r="D2" s="628"/>
      <c r="E2" s="629"/>
      <c r="F2" s="151"/>
      <c r="G2" s="151"/>
      <c r="H2" s="151"/>
      <c r="I2" s="151"/>
      <c r="J2" s="151"/>
      <c r="K2" s="151"/>
      <c r="L2" s="151"/>
      <c r="M2" s="151"/>
      <c r="N2" s="151"/>
      <c r="O2" s="150"/>
      <c r="P2" s="150"/>
      <c r="Q2" s="150"/>
    </row>
    <row r="3" spans="1:17" ht="24" customHeight="1">
      <c r="A3" s="151"/>
      <c r="B3" s="620" t="s">
        <v>314</v>
      </c>
      <c r="C3" s="620"/>
      <c r="D3" s="620"/>
      <c r="E3" s="620"/>
      <c r="F3" s="620"/>
      <c r="G3" s="621" t="s">
        <v>315</v>
      </c>
      <c r="H3" s="621"/>
      <c r="I3" s="320"/>
      <c r="J3" s="623" t="s">
        <v>316</v>
      </c>
      <c r="K3" s="623"/>
      <c r="L3" s="623"/>
      <c r="M3" s="623"/>
      <c r="N3" s="623"/>
      <c r="O3" s="622" t="s">
        <v>317</v>
      </c>
      <c r="P3" s="622"/>
      <c r="Q3" s="622"/>
    </row>
    <row r="4" spans="1:17" s="39" customFormat="1" ht="31.15">
      <c r="A4" s="152" t="s">
        <v>318</v>
      </c>
      <c r="B4" s="153" t="s">
        <v>319</v>
      </c>
      <c r="C4" s="153" t="s">
        <v>320</v>
      </c>
      <c r="D4" s="154" t="s">
        <v>321</v>
      </c>
      <c r="E4" s="154" t="s">
        <v>322</v>
      </c>
      <c r="F4" s="154" t="s">
        <v>323</v>
      </c>
      <c r="G4" s="155" t="s">
        <v>324</v>
      </c>
      <c r="H4" s="155" t="s">
        <v>325</v>
      </c>
      <c r="I4" s="155" t="s">
        <v>326</v>
      </c>
      <c r="J4" s="321" t="s">
        <v>327</v>
      </c>
      <c r="K4" s="321" t="s">
        <v>328</v>
      </c>
      <c r="L4" s="321" t="s">
        <v>329</v>
      </c>
      <c r="M4" s="321" t="s">
        <v>330</v>
      </c>
      <c r="N4" s="321" t="s">
        <v>331</v>
      </c>
      <c r="O4" s="156" t="s">
        <v>332</v>
      </c>
      <c r="P4" s="157" t="s">
        <v>333</v>
      </c>
      <c r="Q4" s="157" t="s">
        <v>334</v>
      </c>
    </row>
    <row r="5" spans="1:17" ht="59.65" customHeight="1">
      <c r="A5" s="151"/>
      <c r="B5" s="151" t="e">
        <f>#REF!</f>
        <v>#REF!</v>
      </c>
      <c r="C5" s="151" t="e">
        <f>#REF!</f>
        <v>#REF!</v>
      </c>
      <c r="D5" s="151" t="e">
        <f>#REF!</f>
        <v>#REF!</v>
      </c>
      <c r="E5" s="151" t="e">
        <f>#REF!</f>
        <v>#REF!</v>
      </c>
      <c r="F5" s="151" t="str">
        <f>'Indirect Indicators '!N4</f>
        <v>Number of Meals : In the province of 2 the percentage of HH eating 0 meal per day is of %, the percentage of HH eating 1 meal per day is of %, the percentage of HH eating 1 meal per day is of %, the percentage of HH eating 2 meals per day is of  %, the percentage of HH eating 3 meals per day is of %.</v>
      </c>
      <c r="G5" s="151" t="e">
        <f>#REF!</f>
        <v>#REF!</v>
      </c>
      <c r="H5" s="151" t="str">
        <f>'Indirect Indicators '!F4</f>
        <v>Emergency Coping : In the province of 2in the last 30 days (because of a lack of food) the % of HH that begged is1%, the proportion that sold last female animal is 2%, and the percentage of HH that engaged in illegal income earning activities such as theft and prostitution was 2%</v>
      </c>
      <c r="I5" s="151" t="str">
        <f>'Indirect Indicators '!S4</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 s="151" t="str">
        <f>'Indirect Indicators '!AN4</f>
        <v xml:space="preserve">Agriculture : In the province of 2%planted in the last agricultural season </v>
      </c>
      <c r="K5" s="151" t="str">
        <f>'Indirect Indicators '!AL4</f>
        <v>Sources of Cereals consumed: In the province of 2was market for %, was own production for%, was HFA for %, was gifts for%.</v>
      </c>
      <c r="L5" s="151" t="str">
        <f>'Plausibility Checks'!BS6</f>
        <v>InExpenditure on FoodIs less than 65% for % Is less than 65% for % Is less than 65% for % %</v>
      </c>
      <c r="M5" s="151" t="str">
        <f>'Indirect Indicators '!Y4</f>
        <v>Reason for Displacement : In the province of 2is intercommuncal conflict for % is armed confluct for % is natural disaster for is search for services such as  (health, education, etc.)%</v>
      </c>
      <c r="N5" s="151" t="str">
        <f>'Indirect Indicators '!AS4</f>
        <v>HH shocks: In the province of The percentage of HH that experienced a shock in the last month is %.</v>
      </c>
      <c r="O5" s="151" t="str">
        <f>'Indirect Indicators '!AU4</f>
        <v>Access to improved Sources of Water: In the province of the percentage of HH with access to improved water sources ( including boreholes, piped water, covered wells) is %.</v>
      </c>
      <c r="P5" s="151" t="str">
        <f>'Indirect Indicators '!AW4</f>
        <v>Water treatment: In the province of the percentage of HH treating water is %</v>
      </c>
      <c r="Q5" s="151" t="str">
        <f>'Indirect Indicators '!BA4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 spans="1:17" ht="61.9" customHeight="1">
      <c r="A6" s="151"/>
      <c r="B6" s="151" t="e">
        <f>#REF!</f>
        <v>#REF!</v>
      </c>
      <c r="C6" s="151" t="e">
        <f>#REF!</f>
        <v>#REF!</v>
      </c>
      <c r="D6" s="151" t="e">
        <f>#REF!</f>
        <v>#REF!</v>
      </c>
      <c r="E6" s="151" t="e">
        <f>#REF!</f>
        <v>#REF!</v>
      </c>
      <c r="F6" s="151" t="str">
        <f>'Indirect Indicators '!N5</f>
        <v>Number of Meals : In the province of 3 the percentage of HH eating 0 meal per day is of %, the percentage of HH eating 1 meal per day is of %, the percentage of HH eating 1 meal per day is of %, the percentage of HH eating 2 meals per day is of  %, the percentage of HH eating 3 meals per day is of %.</v>
      </c>
      <c r="G6" s="151" t="e">
        <f>#REF!</f>
        <v>#REF!</v>
      </c>
      <c r="H6" s="151" t="str">
        <f>'Indirect Indicators '!F5</f>
        <v>Emergency Coping : In the province of 3in the last 30 days (because of a lack of food) the % of HH that begged is%, the proportion that sold last female animal is %, and the percentage of HH that engaged in illegal income earning activities such as theft and prostitution was %</v>
      </c>
      <c r="I6" s="151" t="str">
        <f>'Indirect Indicators '!S5</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 s="151" t="str">
        <f>'Indirect Indicators '!AN5</f>
        <v xml:space="preserve">Agriculture : In the province of 3%planted in the last agricultural season </v>
      </c>
      <c r="K6" s="151" t="str">
        <f>'Indirect Indicators '!AL5</f>
        <v>Sources of Cereals consumed: In the province of 3was market for %, was own production for%, was HFA for %, was gifts for%.</v>
      </c>
      <c r="L6" s="151" t="str">
        <f>'Plausibility Checks'!BS7</f>
        <v>InExpenditure on Foodless than 65%Is less than 65% for % Is less than 65% for % %</v>
      </c>
      <c r="M6" s="151" t="str">
        <f>'Indirect Indicators '!Y5</f>
        <v>Reason for Displacement : In the province of 3is intercommuncal conflict for % is armed confluct for % is natural disaster for is search for services such as  (health, education, etc.)%</v>
      </c>
      <c r="N6" s="151" t="str">
        <f>'Indirect Indicators '!AS5</f>
        <v>HH shocks: In the province of The percentage of HH that experienced a shock in the last month is %.</v>
      </c>
      <c r="O6" s="151" t="str">
        <f>'Indirect Indicators '!AU5</f>
        <v>Access to improved Sources of Water: In the province of the percentage of HH with access to improved water sources ( including boreholes, piped water, covered wells) is %.</v>
      </c>
      <c r="P6" s="151" t="str">
        <f>'Indirect Indicators '!AW5</f>
        <v>Water treatment: In the province of the percentage of HH treating water is %</v>
      </c>
      <c r="Q6" s="151" t="str">
        <f>'Indirect Indicators '!BA5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 spans="1:17" ht="86.45">
      <c r="A7" s="151"/>
      <c r="B7" s="151" t="e">
        <f>#REF!</f>
        <v>#REF!</v>
      </c>
      <c r="C7" s="151" t="e">
        <f>#REF!</f>
        <v>#REF!</v>
      </c>
      <c r="D7" s="151" t="e">
        <f>#REF!</f>
        <v>#REF!</v>
      </c>
      <c r="E7" s="151" t="e">
        <f>#REF!</f>
        <v>#REF!</v>
      </c>
      <c r="F7" s="151" t="str">
        <f>'Indirect Indicators '!N6</f>
        <v>Number of Meals : In the province of 4 the percentage of HH eating 0 meal per day is of %, the percentage of HH eating 1 meal per day is of %, the percentage of HH eating 1 meal per day is of %, the percentage of HH eating 2 meals per day is of  %, the percentage of HH eating 3 meals per day is of %.</v>
      </c>
      <c r="G7" s="151" t="e">
        <f>#REF!</f>
        <v>#REF!</v>
      </c>
      <c r="H7" s="151" t="str">
        <f>'Indirect Indicators '!F6</f>
        <v>Emergency Coping : In the province of 4in the last 30 days (because of a lack of food) the % of HH that begged is%, the proportion that sold last female animal is %, and the percentage of HH that engaged in illegal income earning activities such as theft and prostitution was %</v>
      </c>
      <c r="I7" s="151" t="str">
        <f>'Indirect Indicators '!S6</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7" s="151" t="str">
        <f>'Indirect Indicators '!AN6</f>
        <v xml:space="preserve">Agriculture : In the province of 4%planted in the last agricultural season </v>
      </c>
      <c r="K7" s="151" t="str">
        <f>'Indirect Indicators '!AL6</f>
        <v>Sources of Cereals consumed: In the province of 4was market for %, was own production for%, was HFA for %, was gifts for%.</v>
      </c>
      <c r="L7" s="151" t="str">
        <f>'Plausibility Checks'!BS8</f>
        <v>InExpenditure on FoodIs less than 65% for % Is less than 65% for % %</v>
      </c>
      <c r="M7" s="151" t="str">
        <f>'Indirect Indicators '!Y6</f>
        <v>Reason for Displacement : In the province of 4is intercommuncal conflict for % is armed confluct for % is natural disaster for is search for services such as  (health, education, etc.)%</v>
      </c>
      <c r="N7" s="151" t="str">
        <f>'Indirect Indicators '!AS6</f>
        <v>HH shocks: In the province of The percentage of HH that experienced a shock in the last month is %.</v>
      </c>
      <c r="O7" s="151" t="str">
        <f>'Indirect Indicators '!AU6</f>
        <v>Access to improved Sources of Water: In the province of the percentage of HH with access to improved water sources ( including boreholes, piped water, covered wells) is %.</v>
      </c>
      <c r="P7" s="151" t="str">
        <f>'Indirect Indicators '!AW6</f>
        <v>Water treatment: In the province of the percentage of HH treating water is %</v>
      </c>
      <c r="Q7" s="151" t="str">
        <f>'Indirect Indicators '!BA6</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 spans="1:17" ht="86.45">
      <c r="A8" s="151"/>
      <c r="B8" s="151" t="e">
        <f>#REF!</f>
        <v>#REF!</v>
      </c>
      <c r="C8" s="151" t="e">
        <f>#REF!</f>
        <v>#REF!</v>
      </c>
      <c r="D8" s="151" t="e">
        <f>#REF!</f>
        <v>#REF!</v>
      </c>
      <c r="E8" s="151" t="e">
        <f>#REF!</f>
        <v>#REF!</v>
      </c>
      <c r="F8" s="151" t="str">
        <f>'Indirect Indicators '!N7</f>
        <v>Number of Meals : In the province of 5 the percentage of HH eating 0 meal per day is of %, the percentage of HH eating 1 meal per day is of %, the percentage of HH eating 1 meal per day is of %, the percentage of HH eating 2 meals per day is of  %, the percentage of HH eating 3 meals per day is of %.</v>
      </c>
      <c r="G8" s="151" t="e">
        <f>#REF!</f>
        <v>#REF!</v>
      </c>
      <c r="H8" s="151" t="str">
        <f>'Indirect Indicators '!F7</f>
        <v>Emergency Coping : In the province of 5in the last 30 days (because of a lack of food) the % of HH that begged is%, the proportion that sold last female animal is %, and the percentage of HH that engaged in illegal income earning activities such as theft and prostitution was %</v>
      </c>
      <c r="I8" s="151" t="str">
        <f>'Indirect Indicators '!S7</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8" s="151" t="str">
        <f>'Indirect Indicators '!AN7</f>
        <v xml:space="preserve">Agriculture : In the province of 5%planted in the last agricultural season </v>
      </c>
      <c r="K8" s="151" t="str">
        <f>'Indirect Indicators '!AL7</f>
        <v>Sources of Cereals consumed: In the province of 5was market for %, was own production for%, was HFA for %, was gifts for%.</v>
      </c>
      <c r="L8" s="151" t="str">
        <f>'Plausibility Checks'!BS9</f>
        <v>InExpenditure on FoodIs less than 65% for % Is less than 65% for % %</v>
      </c>
      <c r="M8" s="151" t="str">
        <f>'Indirect Indicators '!Y7</f>
        <v>Reason for Displacement : In the province of 5is intercommuncal conflict for % is armed confluct for % is natural disaster for is search for services such as  (health, education, etc.)%</v>
      </c>
      <c r="N8" s="151" t="str">
        <f>'Indirect Indicators '!AS7</f>
        <v>HH shocks: In the province of The percentage of HH that experienced a shock in the last month is %.</v>
      </c>
      <c r="O8" s="151" t="str">
        <f>'Indirect Indicators '!AU7</f>
        <v>Access to improved Sources of Water: In the province of the percentage of HH with access to improved water sources ( including boreholes, piped water, covered wells) is %.</v>
      </c>
      <c r="P8" s="151" t="str">
        <f>'Indirect Indicators '!AW7</f>
        <v>Water treatment: In the province of the percentage of HH treating water is %</v>
      </c>
      <c r="Q8" s="151" t="str">
        <f>'Indirect Indicators '!BA7</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 spans="1:17" ht="86.45">
      <c r="A9" s="151"/>
      <c r="B9" s="151" t="e">
        <f>#REF!</f>
        <v>#REF!</v>
      </c>
      <c r="C9" s="151" t="e">
        <f>#REF!</f>
        <v>#REF!</v>
      </c>
      <c r="D9" s="151" t="e">
        <f>#REF!</f>
        <v>#REF!</v>
      </c>
      <c r="E9" s="151" t="e">
        <f>#REF!</f>
        <v>#REF!</v>
      </c>
      <c r="F9" s="151" t="str">
        <f>'Indirect Indicators '!N8</f>
        <v>Number of Meals : In the province of 6 the percentage of HH eating 0 meal per day is of %, the percentage of HH eating 1 meal per day is of %, the percentage of HH eating 1 meal per day is of %, the percentage of HH eating 2 meals per day is of  %, the percentage of HH eating 3 meals per day is of %.</v>
      </c>
      <c r="G9" s="151" t="e">
        <f>#REF!</f>
        <v>#REF!</v>
      </c>
      <c r="H9" s="151" t="str">
        <f>'Indirect Indicators '!F8</f>
        <v>Emergency Coping : In the province of 6in the last 30 days (because of a lack of food) the % of HH that begged is%, the proportion that sold last female animal is %, and the percentage of HH that engaged in illegal income earning activities such as theft and prostitution was %</v>
      </c>
      <c r="I9" s="151" t="str">
        <f>'Indirect Indicators '!S8</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9" s="151" t="str">
        <f>'Indirect Indicators '!AN8</f>
        <v xml:space="preserve">Agriculture : In the province of 6%planted in the last agricultural season </v>
      </c>
      <c r="K9" s="151" t="str">
        <f>'Indirect Indicators '!AL8</f>
        <v>Sources of Cereals consumed: In the province of 6was market for %, was own production for%, was HFA for %, was gifts for%.</v>
      </c>
      <c r="L9" s="151" t="str">
        <f>'Plausibility Checks'!BS10</f>
        <v>InExpenditure on FoodIs less than 65% for % Is less than 65% for % %</v>
      </c>
      <c r="M9" s="151" t="str">
        <f>'Indirect Indicators '!Y8</f>
        <v>Reason for Displacement : In the province of 6is intercommuncal conflict for % is armed confluct for % is natural disaster for is search for services such as  (health, education, etc.)%</v>
      </c>
      <c r="N9" s="151" t="str">
        <f>'Indirect Indicators '!AS8</f>
        <v>HH shocks: In the province of The percentage of HH that experienced a shock in the last month is %.</v>
      </c>
      <c r="O9" s="151" t="str">
        <f>'Indirect Indicators '!AU8</f>
        <v>Access to improved Sources of Water: In the province of the percentage of HH with access to improved water sources ( including boreholes, piped water, covered wells) is %.</v>
      </c>
      <c r="P9" s="151" t="str">
        <f>'Indirect Indicators '!AW8</f>
        <v>Water treatment: In the province of the percentage of HH treating water is %</v>
      </c>
      <c r="Q9" s="151" t="str">
        <f>'Indirect Indicators '!BA8</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0" spans="1:17" ht="86.45">
      <c r="A10" s="151"/>
      <c r="B10" s="151" t="e">
        <f>#REF!</f>
        <v>#REF!</v>
      </c>
      <c r="C10" s="151" t="e">
        <f>#REF!</f>
        <v>#REF!</v>
      </c>
      <c r="D10" s="151" t="e">
        <f>#REF!</f>
        <v>#REF!</v>
      </c>
      <c r="E10" s="151" t="e">
        <f>#REF!</f>
        <v>#REF!</v>
      </c>
      <c r="F10" s="151" t="str">
        <f>'Indirect Indicators '!N9</f>
        <v>Number of Meals : In the province of 7 the percentage of HH eating 0 meal per day is of %, the percentage of HH eating 1 meal per day is of %, the percentage of HH eating 1 meal per day is of %, the percentage of HH eating 2 meals per day is of  %, the percentage of HH eating 3 meals per day is of %.</v>
      </c>
      <c r="G10" s="151" t="e">
        <f>#REF!</f>
        <v>#REF!</v>
      </c>
      <c r="H10" s="151" t="str">
        <f>'Indirect Indicators '!F9</f>
        <v>Emergency Coping : In the province of 7in the last 30 days (because of a lack of food) the % of HH that begged is%, the proportion that sold last female animal is %, and the percentage of HH that engaged in illegal income earning activities such as theft and prostitution was %</v>
      </c>
      <c r="I10" s="151" t="str">
        <f>'Indirect Indicators '!S9</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0" s="151" t="str">
        <f>'Indirect Indicators '!AN9</f>
        <v xml:space="preserve">Agriculture : In the province of 7%planted in the last agricultural season </v>
      </c>
      <c r="K10" s="151" t="str">
        <f>'Indirect Indicators '!AL9</f>
        <v>Sources of Cereals consumed: In the province of 7was market for %, was own production for%, was HFA for %, was gifts for%.</v>
      </c>
      <c r="L10" s="151" t="str">
        <f>'Plausibility Checks'!BS11</f>
        <v>InExpenditure on FoodIs less than 65% for % Is less than 65% for % %</v>
      </c>
      <c r="M10" s="151" t="str">
        <f>'Indirect Indicators '!Y9</f>
        <v>Reason for Displacement : In the province of 7is intercommuncal conflict for % is armed confluct for % is natural disaster for is search for services such as  (health, education, etc.)%</v>
      </c>
      <c r="N10" s="151" t="str">
        <f>'Indirect Indicators '!AS9</f>
        <v>HH shocks: In the province of The percentage of HH that experienced a shock in the last month is %.</v>
      </c>
      <c r="O10" s="151" t="str">
        <f>'Indirect Indicators '!AU9</f>
        <v>Access to improved Sources of Water: In the province of the percentage of HH with access to improved water sources ( including boreholes, piped water, covered wells) is %.</v>
      </c>
      <c r="P10" s="151" t="str">
        <f>'Indirect Indicators '!AW9</f>
        <v>Water treatment: In the province of the percentage of HH treating water is %</v>
      </c>
      <c r="Q10" s="151" t="str">
        <f>'Indirect Indicators '!BA9</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1" spans="1:17" ht="86.45">
      <c r="A11" s="151"/>
      <c r="B11" s="151" t="e">
        <f>#REF!</f>
        <v>#REF!</v>
      </c>
      <c r="C11" s="151" t="e">
        <f>#REF!</f>
        <v>#REF!</v>
      </c>
      <c r="D11" s="151" t="e">
        <f>#REF!</f>
        <v>#REF!</v>
      </c>
      <c r="E11" s="151" t="e">
        <f>#REF!</f>
        <v>#REF!</v>
      </c>
      <c r="F11" s="151" t="str">
        <f>'Indirect Indicators '!N10</f>
        <v>Number of Meals : In the province of 8 the percentage of HH eating 0 meal per day is of %, the percentage of HH eating 1 meal per day is of %, the percentage of HH eating 1 meal per day is of %, the percentage of HH eating 2 meals per day is of  %, the percentage of HH eating 3 meals per day is of %.</v>
      </c>
      <c r="G11" s="151" t="e">
        <f>#REF!</f>
        <v>#REF!</v>
      </c>
      <c r="H11" s="151" t="str">
        <f>'Indirect Indicators '!F10</f>
        <v>Emergency Coping : In the province of 8in the last 30 days (because of a lack of food) the % of HH that begged is%, the proportion that sold last female animal is %, and the percentage of HH that engaged in illegal income earning activities such as theft and prostitution was %</v>
      </c>
      <c r="I11" s="151" t="str">
        <f>'Indirect Indicators '!S10</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1" s="151" t="str">
        <f>'Indirect Indicators '!AN10</f>
        <v xml:space="preserve">Agriculture : In the province of 8%planted in the last agricultural season </v>
      </c>
      <c r="K11" s="151" t="str">
        <f>'Indirect Indicators '!AL10</f>
        <v>Sources of Cereals consumed: In the province of 8was market for %, was own production for%, was HFA for %, was gifts for%.</v>
      </c>
      <c r="L11" s="151" t="str">
        <f>'Plausibility Checks'!BS12</f>
        <v>InExpenditure on FoodIs less than 65% for % Is less than 65% for % %</v>
      </c>
      <c r="M11" s="151" t="str">
        <f>'Indirect Indicators '!Y10</f>
        <v>Reason for Displacement : In the province of 8is intercommuncal conflict for % is armed confluct for % is natural disaster for is search for services such as  (health, education, etc.)%</v>
      </c>
      <c r="N11" s="151" t="str">
        <f>'Indirect Indicators '!AS10</f>
        <v>HH shocks: In the province of The percentage of HH that experienced a shock in the last month is %.</v>
      </c>
      <c r="O11" s="151" t="str">
        <f>'Indirect Indicators '!AU10</f>
        <v>Access to improved Sources of Water: In the province of the percentage of HH with access to improved water sources ( including boreholes, piped water, covered wells) is %.</v>
      </c>
      <c r="P11" s="151" t="str">
        <f>'Indirect Indicators '!AW10</f>
        <v>Water treatment: In the province of the percentage of HH treating water is %</v>
      </c>
      <c r="Q11" s="151" t="str">
        <f>'Indirect Indicators '!BA10</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2" spans="1:17" ht="86.45">
      <c r="A12" s="151"/>
      <c r="B12" s="151" t="e">
        <f>#REF!</f>
        <v>#REF!</v>
      </c>
      <c r="C12" s="151" t="e">
        <f>#REF!</f>
        <v>#REF!</v>
      </c>
      <c r="D12" s="151" t="e">
        <f>#REF!</f>
        <v>#REF!</v>
      </c>
      <c r="E12" s="151" t="e">
        <f>#REF!</f>
        <v>#REF!</v>
      </c>
      <c r="F12" s="151" t="str">
        <f>'Indirect Indicators '!N11</f>
        <v>Number of Meals : In the province of 9 the percentage of HH eating 0 meal per day is of %, the percentage of HH eating 1 meal per day is of %, the percentage of HH eating 1 meal per day is of %, the percentage of HH eating 2 meals per day is of  %, the percentage of HH eating 3 meals per day is of %.</v>
      </c>
      <c r="G12" s="151" t="e">
        <f>#REF!</f>
        <v>#REF!</v>
      </c>
      <c r="H12" s="151" t="str">
        <f>'Indirect Indicators '!F11</f>
        <v>Emergency Coping : In the province of 9in the last 30 days (because of a lack of food) the % of HH that begged is%, the proportion that sold last female animal is %, and the percentage of HH that engaged in illegal income earning activities such as theft and prostitution was %</v>
      </c>
      <c r="I12" s="151" t="str">
        <f>'Indirect Indicators '!S11</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2" s="151" t="str">
        <f>'Indirect Indicators '!AN11</f>
        <v xml:space="preserve">Agriculture : In the province of 9%planted in the last agricultural season </v>
      </c>
      <c r="K12" s="151" t="str">
        <f>'Indirect Indicators '!AL11</f>
        <v>Sources of Cereals consumed: In the province of 9was market for %, was own production for%, was HFA for %, was gifts for%.</v>
      </c>
      <c r="L12" s="151" t="str">
        <f>'Plausibility Checks'!BS13</f>
        <v>InExpenditure on FoodIs less than 65% for % Is less than 65% for % %</v>
      </c>
      <c r="M12" s="151" t="str">
        <f>'Indirect Indicators '!Y11</f>
        <v>Reason for Displacement : In the province of 9is intercommuncal conflict for % is armed confluct for % is natural disaster for is search for services such as  (health, education, etc.)%</v>
      </c>
      <c r="N12" s="151" t="str">
        <f>'Indirect Indicators '!AS11</f>
        <v>HH shocks: In the province of The percentage of HH that experienced a shock in the last month is %.</v>
      </c>
      <c r="O12" s="151" t="str">
        <f>'Indirect Indicators '!AU11</f>
        <v>Access to improved Sources of Water: In the province of the percentage of HH with access to improved water sources ( including boreholes, piped water, covered wells) is %.</v>
      </c>
      <c r="P12" s="151" t="str">
        <f>'Indirect Indicators '!AW11</f>
        <v>Water treatment: In the province of the percentage of HH treating water is %</v>
      </c>
      <c r="Q12" s="151" t="str">
        <f>'Indirect Indicators '!BA11</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3" spans="1:17" ht="86.45">
      <c r="A13" s="151"/>
      <c r="B13" s="151" t="e">
        <f>#REF!</f>
        <v>#REF!</v>
      </c>
      <c r="C13" s="151" t="e">
        <f>#REF!</f>
        <v>#REF!</v>
      </c>
      <c r="D13" s="151" t="e">
        <f>#REF!</f>
        <v>#REF!</v>
      </c>
      <c r="E13" s="151" t="e">
        <f>#REF!</f>
        <v>#REF!</v>
      </c>
      <c r="F13" s="151" t="str">
        <f>'Indirect Indicators '!N12</f>
        <v>Number of Meals : In the province of 10 the percentage of HH eating 0 meal per day is of %, the percentage of HH eating 1 meal per day is of %, the percentage of HH eating 1 meal per day is of %, the percentage of HH eating 2 meals per day is of  %, the percentage of HH eating 3 meals per day is of %.</v>
      </c>
      <c r="G13" s="151" t="e">
        <f>#REF!</f>
        <v>#REF!</v>
      </c>
      <c r="H13" s="151" t="str">
        <f>'Indirect Indicators '!F12</f>
        <v>Emergency Coping : In the province of 10in the last 30 days (because of a lack of food) the % of HH that begged is%, the proportion that sold last female animal is %, and the percentage of HH that engaged in illegal income earning activities such as theft and prostitution was %</v>
      </c>
      <c r="I13" s="151" t="str">
        <f>'Indirect Indicators '!S12</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3" s="151" t="str">
        <f>'Indirect Indicators '!AN12</f>
        <v xml:space="preserve">Agriculture : In the province of 10%planted in the last agricultural season </v>
      </c>
      <c r="K13" s="151" t="str">
        <f>'Indirect Indicators '!AL12</f>
        <v>Sources of Cereals consumed: In the province of 10was market for %, was own production for%, was HFA for %, was gifts for%.</v>
      </c>
      <c r="L13" s="151" t="str">
        <f>'Plausibility Checks'!BS14</f>
        <v>InExpenditure on FoodIs less than 65% for % Is less than 65% for % %</v>
      </c>
      <c r="M13" s="151" t="str">
        <f>'Indirect Indicators '!Y12</f>
        <v>Reason for Displacement : In the province of 10is intercommuncal conflict for % is armed confluct for % is natural disaster for is search for services such as  (health, education, etc.)%</v>
      </c>
      <c r="N13" s="151" t="str">
        <f>'Indirect Indicators '!AS12</f>
        <v>HH shocks: In the province of The percentage of HH that experienced a shock in the last month is %.</v>
      </c>
      <c r="O13" s="151" t="str">
        <f>'Indirect Indicators '!AU12</f>
        <v>Access to improved Sources of Water: In the province of the percentage of HH with access to improved water sources ( including boreholes, piped water, covered wells) is %.</v>
      </c>
      <c r="P13" s="151" t="str">
        <f>'Indirect Indicators '!AW12</f>
        <v>Water treatment: In the province of the percentage of HH treating water is %</v>
      </c>
      <c r="Q13" s="151" t="str">
        <f>'Indirect Indicators '!BA12</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4" spans="1:17" ht="86.45">
      <c r="A14" s="151"/>
      <c r="B14" s="151" t="e">
        <f>#REF!</f>
        <v>#REF!</v>
      </c>
      <c r="C14" s="151" t="e">
        <f>#REF!</f>
        <v>#REF!</v>
      </c>
      <c r="D14" s="151" t="e">
        <f>#REF!</f>
        <v>#REF!</v>
      </c>
      <c r="E14" s="151" t="e">
        <f>#REF!</f>
        <v>#REF!</v>
      </c>
      <c r="F14" s="151" t="str">
        <f>'Indirect Indicators '!N13</f>
        <v>Number of Meals : In the province of 11 the percentage of HH eating 0 meal per day is of %, the percentage of HH eating 1 meal per day is of %, the percentage of HH eating 1 meal per day is of %, the percentage of HH eating 2 meals per day is of  %, the percentage of HH eating 3 meals per day is of %.</v>
      </c>
      <c r="G14" s="151" t="e">
        <f>#REF!</f>
        <v>#REF!</v>
      </c>
      <c r="H14" s="151" t="str">
        <f>'Indirect Indicators '!F13</f>
        <v>Emergency Coping : In the province of 11in the last 30 days (because of a lack of food) the % of HH that begged is%, the proportion that sold last female animal is %, and the percentage of HH that engaged in illegal income earning activities such as theft and prostitution was %</v>
      </c>
      <c r="I14" s="151" t="str">
        <f>'Indirect Indicators '!S13</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4" s="151" t="str">
        <f>'Indirect Indicators '!AN13</f>
        <v xml:space="preserve">Agriculture : In the province of 11%planted in the last agricultural season </v>
      </c>
      <c r="K14" s="151" t="str">
        <f>'Indirect Indicators '!AL13</f>
        <v>Sources of Cereals consumed: In the province of 11was market for %, was own production for%, was HFA for %, was gifts for%.</v>
      </c>
      <c r="L14" s="151" t="str">
        <f>'Plausibility Checks'!BS15</f>
        <v>InExpenditure on FoodIs less than 65% for % Is less than 65% for % %</v>
      </c>
      <c r="M14" s="151" t="str">
        <f>'Indirect Indicators '!Y13</f>
        <v>Reason for Displacement : In the province of 11is intercommuncal conflict for % is armed confluct for % is natural disaster for is search for services such as  (health, education, etc.)%</v>
      </c>
      <c r="N14" s="151" t="str">
        <f>'Indirect Indicators '!AS13</f>
        <v>HH shocks: In the province of The percentage of HH that experienced a shock in the last month is %.</v>
      </c>
      <c r="O14" s="151" t="str">
        <f>'Indirect Indicators '!AU13</f>
        <v>Access to improved Sources of Water: In the province of the percentage of HH with access to improved water sources ( including boreholes, piped water, covered wells) is %.</v>
      </c>
      <c r="P14" s="151" t="str">
        <f>'Indirect Indicators '!AW13</f>
        <v>Water treatment: In the province of the percentage of HH treating water is %</v>
      </c>
      <c r="Q14" s="151" t="str">
        <f>'Indirect Indicators '!BA13</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5" spans="1:17" ht="86.45">
      <c r="A15" s="151"/>
      <c r="B15" s="151" t="e">
        <f>#REF!</f>
        <v>#REF!</v>
      </c>
      <c r="C15" s="151" t="e">
        <f>#REF!</f>
        <v>#REF!</v>
      </c>
      <c r="D15" s="151" t="e">
        <f>#REF!</f>
        <v>#REF!</v>
      </c>
      <c r="E15" s="151" t="e">
        <f>#REF!</f>
        <v>#REF!</v>
      </c>
      <c r="F15" s="151" t="str">
        <f>'Indirect Indicators '!N14</f>
        <v>Number of Meals : In the province of 12 the percentage of HH eating 0 meal per day is of %, the percentage of HH eating 1 meal per day is of %, the percentage of HH eating 1 meal per day is of %, the percentage of HH eating 2 meals per day is of  %, the percentage of HH eating 3 meals per day is of %.</v>
      </c>
      <c r="G15" s="151" t="e">
        <f>#REF!</f>
        <v>#REF!</v>
      </c>
      <c r="H15" s="151" t="str">
        <f>'Indirect Indicators '!F14</f>
        <v>Emergency Coping : In the province of 12in the last 30 days (because of a lack of food) the % of HH that begged is%, the proportion that sold last female animal is %, and the percentage of HH that engaged in illegal income earning activities such as theft and prostitution was %</v>
      </c>
      <c r="I15" s="151" t="str">
        <f>'Indirect Indicators '!S14</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5" s="151" t="str">
        <f>'Indirect Indicators '!AN14</f>
        <v xml:space="preserve">Agriculture : In the province of 12%planted in the last agricultural season </v>
      </c>
      <c r="K15" s="151" t="str">
        <f>'Indirect Indicators '!AL14</f>
        <v>Sources of Cereals consumed: In the province of 12was market for %, was own production for%, was HFA for %, was gifts for%.</v>
      </c>
      <c r="L15" s="151" t="str">
        <f>'Plausibility Checks'!BS16</f>
        <v>InExpenditure on FoodIs less than 65% for % Is less than 65% for % %</v>
      </c>
      <c r="M15" s="151" t="str">
        <f>'Indirect Indicators '!Y14</f>
        <v>Reason for Displacement : In the province of 12is intercommuncal conflict for % is armed confluct for % is natural disaster for is search for services such as  (health, education, etc.)%</v>
      </c>
      <c r="N15" s="151" t="str">
        <f>'Indirect Indicators '!AS14</f>
        <v>HH shocks: In the province of The percentage of HH that experienced a shock in the last month is %.</v>
      </c>
      <c r="O15" s="151" t="str">
        <f>'Indirect Indicators '!AU14</f>
        <v>Access to improved Sources of Water: In the province of the percentage of HH with access to improved water sources ( including boreholes, piped water, covered wells) is %.</v>
      </c>
      <c r="P15" s="151" t="str">
        <f>'Indirect Indicators '!AW14</f>
        <v>Water treatment: In the province of the percentage of HH treating water is %</v>
      </c>
      <c r="Q15" s="151" t="str">
        <f>'Indirect Indicators '!BA14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6" spans="1:17" ht="86.45">
      <c r="A16" s="151"/>
      <c r="B16" s="151" t="e">
        <f>#REF!</f>
        <v>#REF!</v>
      </c>
      <c r="C16" s="151" t="e">
        <f>#REF!</f>
        <v>#REF!</v>
      </c>
      <c r="D16" s="151" t="e">
        <f>#REF!</f>
        <v>#REF!</v>
      </c>
      <c r="E16" s="151" t="e">
        <f>#REF!</f>
        <v>#REF!</v>
      </c>
      <c r="F16" s="151" t="str">
        <f>'Indirect Indicators '!N15</f>
        <v>Number of Meals : In the province of 13 the percentage of HH eating 0 meal per day is of %, the percentage of HH eating 1 meal per day is of %, the percentage of HH eating 1 meal per day is of %, the percentage of HH eating 2 meals per day is of  %, the percentage of HH eating 3 meals per day is of %.</v>
      </c>
      <c r="G16" s="151" t="e">
        <f>#REF!</f>
        <v>#REF!</v>
      </c>
      <c r="H16" s="151" t="str">
        <f>'Indirect Indicators '!F15</f>
        <v>Emergency Coping : In the province of 13in the last 30 days (because of a lack of food) the % of HH that begged is%, the proportion that sold last female animal is %, and the percentage of HH that engaged in illegal income earning activities such as theft and prostitution was %</v>
      </c>
      <c r="I16" s="151" t="str">
        <f>'Indirect Indicators '!S15</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6" s="151" t="str">
        <f>'Indirect Indicators '!AN15</f>
        <v xml:space="preserve">Agriculture : In the province of 13%planted in the last agricultural season </v>
      </c>
      <c r="K16" s="151" t="str">
        <f>'Indirect Indicators '!AL15</f>
        <v>Sources of Cereals consumed: In the province of 13was market for %, was own production for%, was HFA for %, was gifts for%.</v>
      </c>
      <c r="L16" s="151" t="str">
        <f>'Plausibility Checks'!BS17</f>
        <v>InExpenditure on FoodIs less than 65% for % Is less than 65% for % %</v>
      </c>
      <c r="M16" s="151" t="str">
        <f>'Indirect Indicators '!Y15</f>
        <v>Reason for Displacement : In the province of 13is intercommuncal conflict for % is armed confluct for % is natural disaster for is search for services such as  (health, education, etc.)%</v>
      </c>
      <c r="N16" s="151" t="str">
        <f>'Indirect Indicators '!AS15</f>
        <v>HH shocks: In the province of The percentage of HH that experienced a shock in the last month is %.</v>
      </c>
      <c r="O16" s="151" t="str">
        <f>'Indirect Indicators '!AU15</f>
        <v>Access to improved Sources of Water: In the province of the percentage of HH with access to improved water sources ( including boreholes, piped water, covered wells) is %.</v>
      </c>
      <c r="P16" s="151" t="str">
        <f>'Indirect Indicators '!AW15</f>
        <v>Water treatment: In the province of the percentage of HH treating water is %</v>
      </c>
      <c r="Q16" s="151" t="str">
        <f>'Indirect Indicators '!BA15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7" spans="1:17" ht="86.45">
      <c r="A17" s="151"/>
      <c r="B17" s="151" t="e">
        <f>#REF!</f>
        <v>#REF!</v>
      </c>
      <c r="C17" s="151" t="e">
        <f>#REF!</f>
        <v>#REF!</v>
      </c>
      <c r="D17" s="151" t="e">
        <f>#REF!</f>
        <v>#REF!</v>
      </c>
      <c r="E17" s="151" t="e">
        <f>#REF!</f>
        <v>#REF!</v>
      </c>
      <c r="F17" s="151" t="str">
        <f>'Indirect Indicators '!N16</f>
        <v>Number of Meals : In the province of 14 the percentage of HH eating 0 meal per day is of %, the percentage of HH eating 1 meal per day is of %, the percentage of HH eating 1 meal per day is of %, the percentage of HH eating 2 meals per day is of  %, the percentage of HH eating 3 meals per day is of %.</v>
      </c>
      <c r="G17" s="151" t="e">
        <f>#REF!</f>
        <v>#REF!</v>
      </c>
      <c r="H17" s="151" t="str">
        <f>'Indirect Indicators '!F16</f>
        <v>Emergency Coping : In the province of 14in the last 30 days (because of a lack of food) the % of HH that begged is%, the proportion that sold last female animal is %, and the percentage of HH that engaged in illegal income earning activities such as theft and prostitution was %</v>
      </c>
      <c r="I17" s="151" t="str">
        <f>'Indirect Indicators '!S16</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7" s="151" t="str">
        <f>'Indirect Indicators '!AN16</f>
        <v xml:space="preserve">Agriculture : In the province of 14%planted in the last agricultural season </v>
      </c>
      <c r="K17" s="151" t="str">
        <f>'Indirect Indicators '!AL16</f>
        <v>Sources of Cereals consumed: In the province of 14was market for %, was own production for%, was HFA for %, was gifts for%.</v>
      </c>
      <c r="L17" s="151" t="str">
        <f>'Plausibility Checks'!BS18</f>
        <v>InExpenditure on FoodIs less than 65% for % Is less than 65% for % %</v>
      </c>
      <c r="M17" s="151" t="str">
        <f>'Indirect Indicators '!Y16</f>
        <v>Reason for Displacement : In the province of 14is intercommuncal conflict for % is armed confluct for % is natural disaster for is search for services such as  (health, education, etc.)%</v>
      </c>
      <c r="N17" s="151" t="str">
        <f>'Indirect Indicators '!AS16</f>
        <v>HH shocks: In the province of The percentage of HH that experienced a shock in the last month is %.</v>
      </c>
      <c r="O17" s="151" t="str">
        <f>'Indirect Indicators '!AU16</f>
        <v>Access to improved Sources of Water: In the province of the percentage of HH with access to improved water sources ( including boreholes, piped water, covered wells) is %.</v>
      </c>
      <c r="P17" s="151" t="str">
        <f>'Indirect Indicators '!AW16</f>
        <v>Water treatment: In the province of the percentage of HH treating water is %</v>
      </c>
      <c r="Q17" s="151" t="str">
        <f>'Indirect Indicators '!BA16</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8" spans="1:17" ht="86.45">
      <c r="A18" s="151"/>
      <c r="B18" s="151" t="e">
        <f>#REF!</f>
        <v>#REF!</v>
      </c>
      <c r="C18" s="151" t="e">
        <f>#REF!</f>
        <v>#REF!</v>
      </c>
      <c r="D18" s="151" t="e">
        <f>#REF!</f>
        <v>#REF!</v>
      </c>
      <c r="E18" s="151" t="e">
        <f>#REF!</f>
        <v>#REF!</v>
      </c>
      <c r="F18" s="151" t="str">
        <f>'Indirect Indicators '!N17</f>
        <v>Number of Meals : In the province of 15 the percentage of HH eating 0 meal per day is of %, the percentage of HH eating 1 meal per day is of %, the percentage of HH eating 1 meal per day is of %, the percentage of HH eating 2 meals per day is of  %, the percentage of HH eating 3 meals per day is of %.</v>
      </c>
      <c r="G18" s="151" t="e">
        <f>#REF!</f>
        <v>#REF!</v>
      </c>
      <c r="H18" s="151" t="str">
        <f>'Indirect Indicators '!F17</f>
        <v>Emergency Coping : In the province of 15in the last 30 days (because of a lack of food) the % of HH that begged is%, the proportion that sold last female animal is %, and the percentage of HH that engaged in illegal income earning activities such as theft and prostitution was %</v>
      </c>
      <c r="I18" s="151" t="str">
        <f>'Indirect Indicators '!S17</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8" s="151" t="str">
        <f>'Indirect Indicators '!AN17</f>
        <v xml:space="preserve">Agriculture : In the province of 15%planted in the last agricultural season </v>
      </c>
      <c r="K18" s="151" t="str">
        <f>'Indirect Indicators '!AL17</f>
        <v>Sources of Cereals consumed: In the province of 15was market for %, was own production for%, was HFA for %, was gifts for%.</v>
      </c>
      <c r="L18" s="151" t="str">
        <f>'Plausibility Checks'!BS19</f>
        <v>InExpenditure on FoodIs less than 65% for % Is less than 65% for % %</v>
      </c>
      <c r="M18" s="151" t="str">
        <f>'Indirect Indicators '!Y17</f>
        <v>Reason for Displacement : In the province of 15is intercommuncal conflict for % is armed confluct for % is natural disaster for is search for services such as  (health, education, etc.)%</v>
      </c>
      <c r="N18" s="151" t="str">
        <f>'Indirect Indicators '!AS17</f>
        <v>HH shocks: In the province of The percentage of HH that experienced a shock in the last month is %.</v>
      </c>
      <c r="O18" s="151" t="str">
        <f>'Indirect Indicators '!AU17</f>
        <v>Access to improved Sources of Water: In the province of the percentage of HH with access to improved water sources ( including boreholes, piped water, covered wells) is %.</v>
      </c>
      <c r="P18" s="151" t="str">
        <f>'Indirect Indicators '!AW17</f>
        <v>Water treatment: In the province of the percentage of HH treating water is %</v>
      </c>
      <c r="Q18" s="151" t="str">
        <f>'Indirect Indicators '!BA17</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19" spans="1:17" ht="86.45">
      <c r="A19" s="151"/>
      <c r="B19" s="151" t="e">
        <f>#REF!</f>
        <v>#REF!</v>
      </c>
      <c r="C19" s="151" t="e">
        <f>#REF!</f>
        <v>#REF!</v>
      </c>
      <c r="D19" s="151" t="e">
        <f>#REF!</f>
        <v>#REF!</v>
      </c>
      <c r="E19" s="151" t="e">
        <f>#REF!</f>
        <v>#REF!</v>
      </c>
      <c r="F19" s="151" t="str">
        <f>'Indirect Indicators '!N18</f>
        <v>Number of Meals : In the province of 16 the percentage of HH eating 0 meal per day is of %, the percentage of HH eating 1 meal per day is of %, the percentage of HH eating 1 meal per day is of %, the percentage of HH eating 2 meals per day is of  %, the percentage of HH eating 3 meals per day is of %.</v>
      </c>
      <c r="G19" s="151" t="e">
        <f>#REF!</f>
        <v>#REF!</v>
      </c>
      <c r="H19" s="151" t="str">
        <f>'Indirect Indicators '!F18</f>
        <v>Emergency Coping : In the province of 16in the last 30 days (because of a lack of food) the % of HH that begged is%, the proportion that sold last female animal is %, and the percentage of HH that engaged in illegal income earning activities such as theft and prostitution was %</v>
      </c>
      <c r="I19" s="151" t="str">
        <f>'Indirect Indicators '!S18</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19" s="151" t="str">
        <f>'Indirect Indicators '!AN18</f>
        <v xml:space="preserve">Agriculture : In the province of 16%planted in the last agricultural season </v>
      </c>
      <c r="K19" s="151" t="str">
        <f>'Indirect Indicators '!AL18</f>
        <v>Sources of Cereals consumed: In the province of 16was market for %, was own production for%, was HFA for %, was gifts for%.</v>
      </c>
      <c r="L19" s="151" t="str">
        <f>'Plausibility Checks'!BS20</f>
        <v>InExpenditure on FoodIs less than 65% for % Is less than 65% for % %</v>
      </c>
      <c r="M19" s="151" t="str">
        <f>'Indirect Indicators '!Y18</f>
        <v>Reason for Displacement : In the province of 16is intercommuncal conflict for % is armed confluct for % is natural disaster for is search for services such as  (health, education, etc.)%</v>
      </c>
      <c r="N19" s="151" t="str">
        <f>'Indirect Indicators '!AS18</f>
        <v>HH shocks: In the province of The percentage of HH that experienced a shock in the last month is %.</v>
      </c>
      <c r="O19" s="151" t="str">
        <f>'Indirect Indicators '!AU18</f>
        <v>Access to improved Sources of Water: In the province of the percentage of HH with access to improved water sources ( including boreholes, piped water, covered wells) is %.</v>
      </c>
      <c r="P19" s="151" t="str">
        <f>'Indirect Indicators '!AW18</f>
        <v>Water treatment: In the province of the percentage of HH treating water is %</v>
      </c>
      <c r="Q19" s="151" t="str">
        <f>'Indirect Indicators '!BA18</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0" spans="1:17" ht="86.45">
      <c r="A20" s="151"/>
      <c r="B20" s="151" t="e">
        <f>#REF!</f>
        <v>#REF!</v>
      </c>
      <c r="C20" s="151" t="e">
        <f>#REF!</f>
        <v>#REF!</v>
      </c>
      <c r="D20" s="151" t="e">
        <f>#REF!</f>
        <v>#REF!</v>
      </c>
      <c r="E20" s="151" t="e">
        <f>#REF!</f>
        <v>#REF!</v>
      </c>
      <c r="F20" s="151" t="str">
        <f>'Indirect Indicators '!N19</f>
        <v>Number of Meals : In the province of 17 the percentage of HH eating 0 meal per day is of %, the percentage of HH eating 1 meal per day is of %, the percentage of HH eating 1 meal per day is of %, the percentage of HH eating 2 meals per day is of  %, the percentage of HH eating 3 meals per day is of %.</v>
      </c>
      <c r="G20" s="151" t="e">
        <f>#REF!</f>
        <v>#REF!</v>
      </c>
      <c r="H20" s="151" t="str">
        <f>'Indirect Indicators '!F19</f>
        <v>Emergency Coping : In the province of 17in the last 30 days (because of a lack of food) the % of HH that begged is%, the proportion that sold last female animal is %, and the percentage of HH that engaged in illegal income earning activities such as theft and prostitution was %</v>
      </c>
      <c r="I20" s="151" t="str">
        <f>'Indirect Indicators '!S19</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0" s="151" t="str">
        <f>'Indirect Indicators '!AN19</f>
        <v xml:space="preserve">Agriculture : In the province of 17%planted in the last agricultural season </v>
      </c>
      <c r="K20" s="151" t="str">
        <f>'Indirect Indicators '!AL19</f>
        <v>Sources of Cereals consumed: In the province of 17was market for %, was own production for%, was HFA for %, was gifts for%.</v>
      </c>
      <c r="L20" s="151" t="str">
        <f>'Plausibility Checks'!BS21</f>
        <v>InExpenditure on FoodIs less than 65% for % Is less than 65% for % %</v>
      </c>
      <c r="M20" s="151" t="str">
        <f>'Indirect Indicators '!Y19</f>
        <v>Reason for Displacement : In the province of 17is intercommuncal conflict for % is armed confluct for % is natural disaster for is search for services such as  (health, education, etc.)%</v>
      </c>
      <c r="N20" s="151" t="str">
        <f>'Indirect Indicators '!AS19</f>
        <v>HH shocks: In the province of The percentage of HH that experienced a shock in the last month is %.</v>
      </c>
      <c r="O20" s="151" t="str">
        <f>'Indirect Indicators '!AU19</f>
        <v>Access to improved Sources of Water: In the province of the percentage of HH with access to improved water sources ( including boreholes, piped water, covered wells) is %.</v>
      </c>
      <c r="P20" s="151" t="str">
        <f>'Indirect Indicators '!AW19</f>
        <v>Water treatment: In the province of the percentage of HH treating water is %</v>
      </c>
      <c r="Q20" s="151" t="str">
        <f>'Indirect Indicators '!BA19</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1" spans="1:17" ht="86.45">
      <c r="A21" s="151"/>
      <c r="B21" s="151" t="e">
        <f>#REF!</f>
        <v>#REF!</v>
      </c>
      <c r="C21" s="151" t="e">
        <f>#REF!</f>
        <v>#REF!</v>
      </c>
      <c r="D21" s="151" t="e">
        <f>#REF!</f>
        <v>#REF!</v>
      </c>
      <c r="E21" s="151" t="e">
        <f>#REF!</f>
        <v>#REF!</v>
      </c>
      <c r="F21" s="151" t="str">
        <f>'Indirect Indicators '!N20</f>
        <v>Number of Meals : In the province of 18 the percentage of HH eating 0 meal per day is of %, the percentage of HH eating 1 meal per day is of %, the percentage of HH eating 1 meal per day is of %, the percentage of HH eating 2 meals per day is of  %, the percentage of HH eating 3 meals per day is of %.</v>
      </c>
      <c r="G21" s="151" t="e">
        <f>#REF!</f>
        <v>#REF!</v>
      </c>
      <c r="H21" s="151" t="str">
        <f>'Indirect Indicators '!F20</f>
        <v>Emergency Coping : In the province of 18in the last 30 days (because of a lack of food) the % of HH that begged is%, the proportion that sold last female animal is %, and the percentage of HH that engaged in illegal income earning activities such as theft and prostitution was %</v>
      </c>
      <c r="I21" s="151" t="str">
        <f>'Indirect Indicators '!S20</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1" s="151" t="str">
        <f>'Indirect Indicators '!AN20</f>
        <v xml:space="preserve">Agriculture : In the province of 18%planted in the last agricultural season </v>
      </c>
      <c r="K21" s="151" t="str">
        <f>'Indirect Indicators '!AL20</f>
        <v>Sources of Cereals consumed: In the province of 18was market for %, was own production for%, was HFA for %, was gifts for%.</v>
      </c>
      <c r="L21" s="151" t="str">
        <f>'Plausibility Checks'!BS22</f>
        <v>InExpenditure on FoodIs less than 65% for % Is less than 65% for % %</v>
      </c>
      <c r="M21" s="151" t="str">
        <f>'Indirect Indicators '!Y20</f>
        <v>Reason for Displacement : In the province of 18is intercommuncal conflict for % is armed confluct for % is natural disaster for is search for services such as  (health, education, etc.)%</v>
      </c>
      <c r="N21" s="151" t="str">
        <f>'Indirect Indicators '!AS20</f>
        <v>HH shocks: In the province of The percentage of HH that experienced a shock in the last month is %.</v>
      </c>
      <c r="O21" s="151" t="str">
        <f>'Indirect Indicators '!AU20</f>
        <v>Access to improved Sources of Water: In the province of the percentage of HH with access to improved water sources ( including boreholes, piped water, covered wells) is %.</v>
      </c>
      <c r="P21" s="151" t="str">
        <f>'Indirect Indicators '!AW20</f>
        <v>Water treatment: In the province of the percentage of HH treating water is %</v>
      </c>
      <c r="Q21" s="151" t="str">
        <f>'Indirect Indicators '!BA20</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2" spans="1:17" ht="86.45">
      <c r="A22" s="151"/>
      <c r="B22" s="151" t="e">
        <f>#REF!</f>
        <v>#REF!</v>
      </c>
      <c r="C22" s="151" t="e">
        <f>#REF!</f>
        <v>#REF!</v>
      </c>
      <c r="D22" s="151" t="e">
        <f>#REF!</f>
        <v>#REF!</v>
      </c>
      <c r="E22" s="151" t="e">
        <f>#REF!</f>
        <v>#REF!</v>
      </c>
      <c r="F22" s="151" t="str">
        <f>'Indirect Indicators '!N21</f>
        <v>Number of Meals : In the province of 19 the percentage of HH eating 0 meal per day is of %, the percentage of HH eating 1 meal per day is of %, the percentage of HH eating 1 meal per day is of %, the percentage of HH eating 2 meals per day is of  %, the percentage of HH eating 3 meals per day is of %.</v>
      </c>
      <c r="G22" s="151" t="e">
        <f>#REF!</f>
        <v>#REF!</v>
      </c>
      <c r="H22" s="151" t="str">
        <f>'Indirect Indicators '!F21</f>
        <v>Emergency Coping : In the province of 19in the last 30 days (because of a lack of food) the % of HH that begged is%, the proportion that sold last female animal is %, and the percentage of HH that engaged in illegal income earning activities such as theft and prostitution was %</v>
      </c>
      <c r="I22" s="151" t="str">
        <f>'Indirect Indicators '!S21</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2" s="151" t="str">
        <f>'Indirect Indicators '!AN21</f>
        <v xml:space="preserve">Agriculture : In the province of 19%planted in the last agricultural season </v>
      </c>
      <c r="K22" s="151" t="str">
        <f>'Indirect Indicators '!AL21</f>
        <v>Sources of Cereals consumed: In the province of 19was market for %, was own production for%, was HFA for %, was gifts for%.</v>
      </c>
      <c r="L22" s="151" t="str">
        <f>'Plausibility Checks'!BS23</f>
        <v>InExpenditure on FoodIs less than 65% for % Is less than 65% for % %</v>
      </c>
      <c r="M22" s="151" t="str">
        <f>'Indirect Indicators '!Y21</f>
        <v>Reason for Displacement : In the province of 19is intercommuncal conflict for % is armed confluct for % is natural disaster for is search for services such as  (health, education, etc.)%</v>
      </c>
      <c r="N22" s="151" t="str">
        <f>'Indirect Indicators '!AS21</f>
        <v>HH shocks: In the province of The percentage of HH that experienced a shock in the last month is %.</v>
      </c>
      <c r="O22" s="151" t="str">
        <f>'Indirect Indicators '!AU21</f>
        <v>Access to improved Sources of Water: In the province of the percentage of HH with access to improved water sources ( including boreholes, piped water, covered wells) is %.</v>
      </c>
      <c r="P22" s="151" t="str">
        <f>'Indirect Indicators '!AW21</f>
        <v>Water treatment: In the province of the percentage of HH treating water is %</v>
      </c>
      <c r="Q22" s="151" t="str">
        <f>'Indirect Indicators '!BA21</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3" spans="1:17" ht="86.45">
      <c r="A23" s="151"/>
      <c r="B23" s="151" t="e">
        <f>#REF!</f>
        <v>#REF!</v>
      </c>
      <c r="C23" s="151" t="e">
        <f>#REF!</f>
        <v>#REF!</v>
      </c>
      <c r="D23" s="151" t="e">
        <f>#REF!</f>
        <v>#REF!</v>
      </c>
      <c r="E23" s="151" t="e">
        <f>#REF!</f>
        <v>#REF!</v>
      </c>
      <c r="F23" s="151" t="str">
        <f>'Indirect Indicators '!N22</f>
        <v>Number of Meals : In the province of 20 the percentage of HH eating 0 meal per day is of %, the percentage of HH eating 1 meal per day is of %, the percentage of HH eating 1 meal per day is of %, the percentage of HH eating 2 meals per day is of  %, the percentage of HH eating 3 meals per day is of %.</v>
      </c>
      <c r="G23" s="151" t="e">
        <f>#REF!</f>
        <v>#REF!</v>
      </c>
      <c r="H23" s="151" t="str">
        <f>'Indirect Indicators '!F22</f>
        <v>Emergency Coping : In the province of 20in the last 30 days (because of a lack of food) the % of HH that begged is%, the proportion that sold last female animal is %, and the percentage of HH that engaged in illegal income earning activities such as theft and prostitution was %</v>
      </c>
      <c r="I23" s="151" t="str">
        <f>'Indirect Indicators '!S22</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3" s="151" t="str">
        <f>'Indirect Indicators '!AN22</f>
        <v xml:space="preserve">Agriculture : In the province of 20%planted in the last agricultural season </v>
      </c>
      <c r="K23" s="151" t="str">
        <f>'Indirect Indicators '!AL22</f>
        <v>Sources of Cereals consumed: In the province of 20was market for %, was own production for%, was HFA for %, was gifts for%.</v>
      </c>
      <c r="L23" s="151" t="str">
        <f>'Plausibility Checks'!BS24</f>
        <v>InExpenditure on FoodIs less than 65% for % Is less than 65% for % %</v>
      </c>
      <c r="M23" s="151" t="str">
        <f>'Indirect Indicators '!Y22</f>
        <v>Reason for Displacement : In the province of 20is intercommuncal conflict for % is armed confluct for % is natural disaster for is search for services such as  (health, education, etc.)%</v>
      </c>
      <c r="N23" s="151" t="str">
        <f>'Indirect Indicators '!AS22</f>
        <v>HH shocks: In the province of The percentage of HH that experienced a shock in the last month is %.</v>
      </c>
      <c r="O23" s="151" t="str">
        <f>'Indirect Indicators '!AU22</f>
        <v>Access to improved Sources of Water: In the province of the percentage of HH with access to improved water sources ( including boreholes, piped water, covered wells) is %.</v>
      </c>
      <c r="P23" s="151" t="str">
        <f>'Indirect Indicators '!AW22</f>
        <v>Water treatment: In the province of the percentage of HH treating water is %</v>
      </c>
      <c r="Q23" s="151" t="str">
        <f>'Indirect Indicators '!BA22</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4" spans="1:17" ht="86.45">
      <c r="A24" s="151"/>
      <c r="B24" s="151" t="e">
        <f>#REF!</f>
        <v>#REF!</v>
      </c>
      <c r="C24" s="151" t="e">
        <f>#REF!</f>
        <v>#REF!</v>
      </c>
      <c r="D24" s="151" t="e">
        <f>#REF!</f>
        <v>#REF!</v>
      </c>
      <c r="E24" s="151" t="e">
        <f>#REF!</f>
        <v>#REF!</v>
      </c>
      <c r="F24" s="151" t="str">
        <f>'Indirect Indicators '!N23</f>
        <v>Number of Meals : In the province of 21 the percentage of HH eating 0 meal per day is of %, the percentage of HH eating 1 meal per day is of %, the percentage of HH eating 1 meal per day is of %, the percentage of HH eating 2 meals per day is of  %, the percentage of HH eating 3 meals per day is of %.</v>
      </c>
      <c r="G24" s="151" t="e">
        <f>#REF!</f>
        <v>#REF!</v>
      </c>
      <c r="H24" s="151" t="str">
        <f>'Indirect Indicators '!F23</f>
        <v>Emergency Coping : In the province of 21in the last 30 days (because of a lack of food) the % of HH that begged is%, the proportion that sold last female animal is %, and the percentage of HH that engaged in illegal income earning activities such as theft and prostitution was %</v>
      </c>
      <c r="I24" s="151" t="str">
        <f>'Indirect Indicators '!S23</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4" s="151" t="str">
        <f>'Indirect Indicators '!AN23</f>
        <v xml:space="preserve">Agriculture : In the province of 21%planted in the last agricultural season </v>
      </c>
      <c r="K24" s="151" t="str">
        <f>'Indirect Indicators '!AL23</f>
        <v>Sources of Cereals consumed: In the province of 21was market for %, was own production for%, was HFA for %, was gifts for%.</v>
      </c>
      <c r="L24" s="151" t="str">
        <f>'Plausibility Checks'!BS25</f>
        <v>InExpenditure on FoodIs less than 65% for % Is less than 65% for % %</v>
      </c>
      <c r="M24" s="151" t="str">
        <f>'Indirect Indicators '!Y23</f>
        <v>Reason for Displacement : In the province of 21is intercommuncal conflict for % is armed confluct for % is natural disaster for is search for services such as  (health, education, etc.)%</v>
      </c>
      <c r="N24" s="151" t="str">
        <f>'Indirect Indicators '!AS23</f>
        <v>HH shocks: In the province of The percentage of HH that experienced a shock in the last month is %.</v>
      </c>
      <c r="O24" s="151" t="str">
        <f>'Indirect Indicators '!AU23</f>
        <v>Access to improved Sources of Water: In the province of the percentage of HH with access to improved water sources ( including boreholes, piped water, covered wells) is %.</v>
      </c>
      <c r="P24" s="151" t="str">
        <f>'Indirect Indicators '!AW23</f>
        <v>Water treatment: In the province of the percentage of HH treating water is %</v>
      </c>
      <c r="Q24" s="151" t="str">
        <f>'Indirect Indicators '!BA23</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5" spans="1:17" ht="86.45">
      <c r="A25" s="151"/>
      <c r="B25" s="151" t="e">
        <f>#REF!</f>
        <v>#REF!</v>
      </c>
      <c r="C25" s="151" t="e">
        <f>#REF!</f>
        <v>#REF!</v>
      </c>
      <c r="D25" s="151" t="e">
        <f>#REF!</f>
        <v>#REF!</v>
      </c>
      <c r="E25" s="151" t="e">
        <f>#REF!</f>
        <v>#REF!</v>
      </c>
      <c r="F25" s="151" t="str">
        <f>'Indirect Indicators '!N24</f>
        <v>Number of Meals : In the province of 22 the percentage of HH eating 0 meal per day is of %, the percentage of HH eating 1 meal per day is of %, the percentage of HH eating 1 meal per day is of %, the percentage of HH eating 2 meals per day is of  %, the percentage of HH eating 3 meals per day is of %.</v>
      </c>
      <c r="G25" s="151" t="e">
        <f>#REF!</f>
        <v>#REF!</v>
      </c>
      <c r="H25" s="151" t="str">
        <f>'Indirect Indicators '!F24</f>
        <v>Emergency Coping : In the province of 22in the last 30 days (because of a lack of food) the % of HH that begged is%, the proportion that sold last female animal is %, and the percentage of HH that engaged in illegal income earning activities such as theft and prostitution was %</v>
      </c>
      <c r="I25" s="151" t="str">
        <f>'Indirect Indicators '!S24</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5" s="151" t="str">
        <f>'Indirect Indicators '!AN24</f>
        <v xml:space="preserve">Agriculture : In the province of 22%planted in the last agricultural season </v>
      </c>
      <c r="K25" s="151" t="str">
        <f>'Indirect Indicators '!AL24</f>
        <v>Sources of Cereals consumed: In the province of 22was market for %, was own production for%, was HFA for %, was gifts for%.</v>
      </c>
      <c r="L25" s="151" t="str">
        <f>'Plausibility Checks'!BS26</f>
        <v>InExpenditure on FoodIs less than 65% for % Is less than 65% for % %</v>
      </c>
      <c r="M25" s="151" t="str">
        <f>'Indirect Indicators '!Y24</f>
        <v>Reason for Displacement : In the province of 22is intercommuncal conflict for % is armed confluct for % is natural disaster for is search for services such as  (health, education, etc.)%</v>
      </c>
      <c r="N25" s="151" t="str">
        <f>'Indirect Indicators '!AS24</f>
        <v>HH shocks: In the province of The percentage of HH that experienced a shock in the last month is %.</v>
      </c>
      <c r="O25" s="151" t="str">
        <f>'Indirect Indicators '!AU24</f>
        <v>Access to improved Sources of Water: In the province of the percentage of HH with access to improved water sources ( including boreholes, piped water, covered wells) is %.</v>
      </c>
      <c r="P25" s="151" t="str">
        <f>'Indirect Indicators '!AW24</f>
        <v>Water treatment: In the province of the percentage of HH treating water is %</v>
      </c>
      <c r="Q25" s="151" t="str">
        <f>'Indirect Indicators '!BA24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6" spans="1:17" ht="86.45">
      <c r="A26" s="151"/>
      <c r="B26" s="151" t="e">
        <f>#REF!</f>
        <v>#REF!</v>
      </c>
      <c r="C26" s="151" t="e">
        <f>#REF!</f>
        <v>#REF!</v>
      </c>
      <c r="D26" s="151" t="e">
        <f>#REF!</f>
        <v>#REF!</v>
      </c>
      <c r="E26" s="151" t="e">
        <f>#REF!</f>
        <v>#REF!</v>
      </c>
      <c r="F26" s="151" t="str">
        <f>'Indirect Indicators '!N25</f>
        <v>Number of Meals : In the province of 23 the percentage of HH eating 0 meal per day is of %, the percentage of HH eating 1 meal per day is of %, the percentage of HH eating 1 meal per day is of %, the percentage of HH eating 2 meals per day is of  %, the percentage of HH eating 3 meals per day is of %.</v>
      </c>
      <c r="G26" s="151" t="e">
        <f>#REF!</f>
        <v>#REF!</v>
      </c>
      <c r="H26" s="151" t="str">
        <f>'Indirect Indicators '!F25</f>
        <v>Emergency Coping : In the province of 23in the last 30 days (because of a lack of food) the % of HH that begged is%, the proportion that sold last female animal is %, and the percentage of HH that engaged in illegal income earning activities such as theft and prostitution was %</v>
      </c>
      <c r="I26" s="151" t="str">
        <f>'Indirect Indicators '!S25</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6" s="151" t="str">
        <f>'Indirect Indicators '!AN25</f>
        <v xml:space="preserve">Agriculture : In the province of 23%planted in the last agricultural season </v>
      </c>
      <c r="K26" s="151" t="str">
        <f>'Indirect Indicators '!AL25</f>
        <v>Sources of Cereals consumed: In the province of 23was market for %, was own production for%, was HFA for %, was gifts for%.</v>
      </c>
      <c r="L26" s="151" t="str">
        <f>'Plausibility Checks'!BS27</f>
        <v>InExpenditure on FoodIs less than 65% for % Is less than 65% for % %</v>
      </c>
      <c r="M26" s="151" t="str">
        <f>'Indirect Indicators '!Y25</f>
        <v>Reason for Displacement : In the province of 23is intercommuncal conflict for % is armed confluct for % is natural disaster for is search for services such as  (health, education, etc.)%</v>
      </c>
      <c r="N26" s="151" t="str">
        <f>'Indirect Indicators '!AS25</f>
        <v>HH shocks: In the province of The percentage of HH that experienced a shock in the last month is %.</v>
      </c>
      <c r="O26" s="151" t="str">
        <f>'Indirect Indicators '!AU25</f>
        <v>Access to improved Sources of Water: In the province of the percentage of HH with access to improved water sources ( including boreholes, piped water, covered wells) is %.</v>
      </c>
      <c r="P26" s="151" t="str">
        <f>'Indirect Indicators '!AW25</f>
        <v>Water treatment: In the province of the percentage of HH treating water is %</v>
      </c>
      <c r="Q26" s="151" t="str">
        <f>'Indirect Indicators '!BA25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7" spans="1:17" ht="86.45">
      <c r="A27" s="151"/>
      <c r="B27" s="151" t="e">
        <f>#REF!</f>
        <v>#REF!</v>
      </c>
      <c r="C27" s="151" t="e">
        <f>#REF!</f>
        <v>#REF!</v>
      </c>
      <c r="D27" s="151" t="e">
        <f>#REF!</f>
        <v>#REF!</v>
      </c>
      <c r="E27" s="151" t="e">
        <f>#REF!</f>
        <v>#REF!</v>
      </c>
      <c r="F27" s="151" t="str">
        <f>'Indirect Indicators '!N26</f>
        <v>Number of Meals : In the province of 24 the percentage of HH eating 0 meal per day is of %, the percentage of HH eating 1 meal per day is of %, the percentage of HH eating 1 meal per day is of %, the percentage of HH eating 2 meals per day is of  %, the percentage of HH eating 3 meals per day is of %.</v>
      </c>
      <c r="G27" s="151" t="e">
        <f>#REF!</f>
        <v>#REF!</v>
      </c>
      <c r="H27" s="151" t="str">
        <f>'Indirect Indicators '!F26</f>
        <v>Emergency Coping : In the province of 24in the last 30 days (because of a lack of food) the % of HH that begged is%, the proportion that sold last female animal is %, and the percentage of HH that engaged in illegal income earning activities such as theft and prostitution was %</v>
      </c>
      <c r="I27" s="151" t="str">
        <f>'Indirect Indicators '!S26</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7" s="151" t="str">
        <f>'Indirect Indicators '!AN26</f>
        <v xml:space="preserve">Agriculture : In the province of 24%planted in the last agricultural season </v>
      </c>
      <c r="K27" s="151" t="str">
        <f>'Indirect Indicators '!AL26</f>
        <v>Sources of Cereals consumed: In the province of 24was market for %, was own production for%, was HFA for %, was gifts for%.</v>
      </c>
      <c r="L27" s="151" t="str">
        <f>'Plausibility Checks'!BS28</f>
        <v>InExpenditure on FoodIs less than 65% for % Is less than 65% for % %</v>
      </c>
      <c r="M27" s="151" t="str">
        <f>'Indirect Indicators '!Y26</f>
        <v>Reason for Displacement : In the province of 24is intercommuncal conflict for % is armed confluct for % is natural disaster for is search for services such as  (health, education, etc.)%</v>
      </c>
      <c r="N27" s="151" t="str">
        <f>'Indirect Indicators '!AS26</f>
        <v>HH shocks: In the province of The percentage of HH that experienced a shock in the last month is %.</v>
      </c>
      <c r="O27" s="151" t="str">
        <f>'Indirect Indicators '!AU26</f>
        <v>Access to improved Sources of Water: In the province of the percentage of HH with access to improved water sources ( including boreholes, piped water, covered wells) is %.</v>
      </c>
      <c r="P27" s="151" t="str">
        <f>'Indirect Indicators '!AW26</f>
        <v>Water treatment: In the province of the percentage of HH treating water is %</v>
      </c>
      <c r="Q27" s="151" t="str">
        <f>'Indirect Indicators '!BA26</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8" spans="1:17" ht="86.45">
      <c r="A28" s="151"/>
      <c r="B28" s="151" t="e">
        <f>#REF!</f>
        <v>#REF!</v>
      </c>
      <c r="C28" s="151" t="e">
        <f>#REF!</f>
        <v>#REF!</v>
      </c>
      <c r="D28" s="151" t="e">
        <f>#REF!</f>
        <v>#REF!</v>
      </c>
      <c r="E28" s="151" t="e">
        <f>#REF!</f>
        <v>#REF!</v>
      </c>
      <c r="F28" s="151" t="str">
        <f>'Indirect Indicators '!N27</f>
        <v>Number of Meals : In the province of 25 the percentage of HH eating 0 meal per day is of %, the percentage of HH eating 1 meal per day is of %, the percentage of HH eating 1 meal per day is of %, the percentage of HH eating 2 meals per day is of  %, the percentage of HH eating 3 meals per day is of %.</v>
      </c>
      <c r="G28" s="151" t="e">
        <f>#REF!</f>
        <v>#REF!</v>
      </c>
      <c r="H28" s="151" t="str">
        <f>'Indirect Indicators '!F27</f>
        <v>Emergency Coping : In the province of 25in the last 30 days (because of a lack of food) the % of HH that begged is%, the proportion that sold last female animal is %, and the percentage of HH that engaged in illegal income earning activities such as theft and prostitution was %</v>
      </c>
      <c r="I28" s="151" t="str">
        <f>'Indirect Indicators '!S27</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8" s="151" t="str">
        <f>'Indirect Indicators '!AN27</f>
        <v xml:space="preserve">Agriculture : In the province of 25%planted in the last agricultural season </v>
      </c>
      <c r="K28" s="151" t="str">
        <f>'Indirect Indicators '!AL27</f>
        <v>Sources of Cereals consumed: In the province of 25was market for %, was own production for%, was HFA for %, was gifts for%.</v>
      </c>
      <c r="L28" s="151" t="str">
        <f>'Plausibility Checks'!BS29</f>
        <v>InExpenditure on FoodIs less than 65% for % Is less than 65% for % %</v>
      </c>
      <c r="M28" s="151" t="str">
        <f>'Indirect Indicators '!Y27</f>
        <v>Reason for Displacement : In the province of 25is intercommuncal conflict for % is armed confluct for % is natural disaster for is search for services such as  (health, education, etc.)%</v>
      </c>
      <c r="N28" s="151" t="str">
        <f>'Indirect Indicators '!AS27</f>
        <v>HH shocks: In the province of The percentage of HH that experienced a shock in the last month is %.</v>
      </c>
      <c r="O28" s="151" t="str">
        <f>'Indirect Indicators '!AU27</f>
        <v>Access to improved Sources of Water: In the province of the percentage of HH with access to improved water sources ( including boreholes, piped water, covered wells) is %.</v>
      </c>
      <c r="P28" s="151" t="str">
        <f>'Indirect Indicators '!AW27</f>
        <v>Water treatment: In the province of the percentage of HH treating water is %</v>
      </c>
      <c r="Q28" s="151" t="str">
        <f>'Indirect Indicators '!BA27</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29" spans="1:17" ht="86.45">
      <c r="A29" s="151"/>
      <c r="B29" s="151" t="e">
        <f>#REF!</f>
        <v>#REF!</v>
      </c>
      <c r="C29" s="151" t="e">
        <f>#REF!</f>
        <v>#REF!</v>
      </c>
      <c r="D29" s="151" t="e">
        <f>#REF!</f>
        <v>#REF!</v>
      </c>
      <c r="E29" s="151" t="e">
        <f>#REF!</f>
        <v>#REF!</v>
      </c>
      <c r="F29" s="151" t="str">
        <f>'Indirect Indicators '!N28</f>
        <v>Number of Meals : In the province of 26 the percentage of HH eating 0 meal per day is of %, the percentage of HH eating 1 meal per day is of %, the percentage of HH eating 1 meal per day is of %, the percentage of HH eating 2 meals per day is of  %, the percentage of HH eating 3 meals per day is of %.</v>
      </c>
      <c r="G29" s="151" t="e">
        <f>#REF!</f>
        <v>#REF!</v>
      </c>
      <c r="H29" s="151" t="str">
        <f>'Indirect Indicators '!F28</f>
        <v>Emergency Coping : In the province of 26in the last 30 days (because of a lack of food) the % of HH that begged is%, the proportion that sold last female animal is %, and the percentage of HH that engaged in illegal income earning activities such as theft and prostitution was %</v>
      </c>
      <c r="I29" s="151" t="str">
        <f>'Indirect Indicators '!S28</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29" s="151" t="str">
        <f>'Indirect Indicators '!AN28</f>
        <v xml:space="preserve">Agriculture : In the province of 26%planted in the last agricultural season </v>
      </c>
      <c r="K29" s="151" t="str">
        <f>'Indirect Indicators '!AL28</f>
        <v>Sources of Cereals consumed: In the province of 26was market for %, was own production for%, was HFA for %, was gifts for%.</v>
      </c>
      <c r="L29" s="151" t="str">
        <f>'Plausibility Checks'!BS30</f>
        <v>InExpenditure on FoodIs less than 65% for % Is less than 65% for % %</v>
      </c>
      <c r="M29" s="151" t="str">
        <f>'Indirect Indicators '!Y28</f>
        <v>Reason for Displacement : In the province of 26is intercommuncal conflict for % is armed confluct for % is natural disaster for is search for services such as  (health, education, etc.)%</v>
      </c>
      <c r="N29" s="151" t="str">
        <f>'Indirect Indicators '!AS28</f>
        <v>HH shocks: In the province of The percentage of HH that experienced a shock in the last month is %.</v>
      </c>
      <c r="O29" s="151" t="str">
        <f>'Indirect Indicators '!AU28</f>
        <v>Access to improved Sources of Water: In the province of the percentage of HH with access to improved water sources ( including boreholes, piped water, covered wells) is %.</v>
      </c>
      <c r="P29" s="151" t="str">
        <f>'Indirect Indicators '!AW28</f>
        <v>Water treatment: In the province of the percentage of HH treating water is %</v>
      </c>
      <c r="Q29" s="151" t="str">
        <f>'Indirect Indicators '!BA28</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0" spans="1:17" ht="86.45">
      <c r="A30" s="151"/>
      <c r="B30" s="151" t="e">
        <f>#REF!</f>
        <v>#REF!</v>
      </c>
      <c r="C30" s="151" t="e">
        <f>#REF!</f>
        <v>#REF!</v>
      </c>
      <c r="D30" s="151" t="e">
        <f>#REF!</f>
        <v>#REF!</v>
      </c>
      <c r="E30" s="151" t="e">
        <f>#REF!</f>
        <v>#REF!</v>
      </c>
      <c r="F30" s="151" t="str">
        <f>'Indirect Indicators '!N29</f>
        <v>Number of Meals : In the province of 27 the percentage of HH eating 0 meal per day is of %, the percentage of HH eating 1 meal per day is of %, the percentage of HH eating 1 meal per day is of %, the percentage of HH eating 2 meals per day is of  %, the percentage of HH eating 3 meals per day is of %.</v>
      </c>
      <c r="G30" s="151" t="e">
        <f>#REF!</f>
        <v>#REF!</v>
      </c>
      <c r="H30" s="151" t="str">
        <f>'Indirect Indicators '!F29</f>
        <v>Emergency Coping : In the province of 27in the last 30 days (because of a lack of food) the % of HH that begged is%, the proportion that sold last female animal is %, and the percentage of HH that engaged in illegal income earning activities such as theft and prostitution was %</v>
      </c>
      <c r="I30" s="151" t="str">
        <f>'Indirect Indicators '!S29</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0" s="151" t="str">
        <f>'Indirect Indicators '!AN29</f>
        <v xml:space="preserve">Agriculture : In the province of 27%planted in the last agricultural season </v>
      </c>
      <c r="K30" s="151" t="str">
        <f>'Indirect Indicators '!AL29</f>
        <v>Sources of Cereals consumed: In the province of 27was market for %, was own production for%, was HFA for %, was gifts for%.</v>
      </c>
      <c r="L30" s="151" t="str">
        <f>'Plausibility Checks'!BS31</f>
        <v>InExpenditure on FoodIs less than 65% for % Is less than 65% for % %</v>
      </c>
      <c r="M30" s="151" t="str">
        <f>'Indirect Indicators '!Y29</f>
        <v>Reason for Displacement : In the province of 27is intercommuncal conflict for % is armed confluct for % is natural disaster for is search for services such as  (health, education, etc.)%</v>
      </c>
      <c r="N30" s="151" t="str">
        <f>'Indirect Indicators '!AS29</f>
        <v>HH shocks: In the province of The percentage of HH that experienced a shock in the last month is %.</v>
      </c>
      <c r="O30" s="151" t="str">
        <f>'Indirect Indicators '!AU29</f>
        <v>Access to improved Sources of Water: In the province of the percentage of HH with access to improved water sources ( including boreholes, piped water, covered wells) is %.</v>
      </c>
      <c r="P30" s="151" t="str">
        <f>'Indirect Indicators '!AW29</f>
        <v>Water treatment: In the province of the percentage of HH treating water is %</v>
      </c>
      <c r="Q30" s="151" t="str">
        <f>'Indirect Indicators '!BA29</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1" spans="1:17" ht="86.45">
      <c r="A31" s="151"/>
      <c r="B31" s="151" t="e">
        <f>#REF!</f>
        <v>#REF!</v>
      </c>
      <c r="C31" s="151" t="e">
        <f>#REF!</f>
        <v>#REF!</v>
      </c>
      <c r="D31" s="151" t="e">
        <f>#REF!</f>
        <v>#REF!</v>
      </c>
      <c r="E31" s="151" t="e">
        <f>#REF!</f>
        <v>#REF!</v>
      </c>
      <c r="F31" s="151" t="str">
        <f>'Indirect Indicators '!N30</f>
        <v>Number of Meals : In the province of 28 the percentage of HH eating 0 meal per day is of %, the percentage of HH eating 1 meal per day is of %, the percentage of HH eating 1 meal per day is of %, the percentage of HH eating 2 meals per day is of  %, the percentage of HH eating 3 meals per day is of %.</v>
      </c>
      <c r="G31" s="151" t="e">
        <f>#REF!</f>
        <v>#REF!</v>
      </c>
      <c r="H31" s="151" t="str">
        <f>'Indirect Indicators '!F30</f>
        <v>Emergency Coping : In the province of 28in the last 30 days (because of a lack of food) the % of HH that begged is%, the proportion that sold last female animal is %, and the percentage of HH that engaged in illegal income earning activities such as theft and prostitution was %</v>
      </c>
      <c r="I31" s="151" t="str">
        <f>'Indirect Indicators '!S30</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1" s="151" t="str">
        <f>'Indirect Indicators '!AN30</f>
        <v xml:space="preserve">Agriculture : In the province of 28%planted in the last agricultural season </v>
      </c>
      <c r="K31" s="151" t="str">
        <f>'Indirect Indicators '!AL30</f>
        <v>Sources of Cereals consumed: In the province of 28was market for %, was own production for%, was HFA for %, was gifts for%.</v>
      </c>
      <c r="L31" s="151" t="str">
        <f>'Plausibility Checks'!BS32</f>
        <v>InExpenditure on FoodIs less than 65% for % Is less than 65% for % %</v>
      </c>
      <c r="M31" s="151" t="str">
        <f>'Indirect Indicators '!Y30</f>
        <v>Reason for Displacement : In the province of 28is intercommuncal conflict for % is armed confluct for % is natural disaster for is search for services such as  (health, education, etc.)%</v>
      </c>
      <c r="N31" s="151" t="str">
        <f>'Indirect Indicators '!AS30</f>
        <v>HH shocks: In the province of The percentage of HH that experienced a shock in the last month is %.</v>
      </c>
      <c r="O31" s="151" t="str">
        <f>'Indirect Indicators '!AU30</f>
        <v>Access to improved Sources of Water: In the province of the percentage of HH with access to improved water sources ( including boreholes, piped water, covered wells) is %.</v>
      </c>
      <c r="P31" s="151" t="str">
        <f>'Indirect Indicators '!AW30</f>
        <v>Water treatment: In the province of the percentage of HH treating water is %</v>
      </c>
      <c r="Q31" s="151" t="str">
        <f>'Indirect Indicators '!BA30</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2" spans="1:17" ht="86.45">
      <c r="A32" s="151"/>
      <c r="B32" s="151" t="e">
        <f>#REF!</f>
        <v>#REF!</v>
      </c>
      <c r="C32" s="151" t="e">
        <f>#REF!</f>
        <v>#REF!</v>
      </c>
      <c r="D32" s="151" t="e">
        <f>#REF!</f>
        <v>#REF!</v>
      </c>
      <c r="E32" s="151" t="e">
        <f>#REF!</f>
        <v>#REF!</v>
      </c>
      <c r="F32" s="151" t="str">
        <f>'Indirect Indicators '!N31</f>
        <v>Number of Meals : In the province of 29 the percentage of HH eating 0 meal per day is of %, the percentage of HH eating 1 meal per day is of %, the percentage of HH eating 1 meal per day is of %, the percentage of HH eating 2 meals per day is of  %, the percentage of HH eating 3 meals per day is of %.</v>
      </c>
      <c r="G32" s="151" t="e">
        <f>#REF!</f>
        <v>#REF!</v>
      </c>
      <c r="H32" s="151" t="str">
        <f>'Indirect Indicators '!F31</f>
        <v>Emergency Coping : In the province of 29in the last 30 days (because of a lack of food) the % of HH that begged is%, the proportion that sold last female animal is %, and the percentage of HH that engaged in illegal income earning activities such as theft and prostitution was %</v>
      </c>
      <c r="I32" s="151" t="str">
        <f>'Indirect Indicators '!S31</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2" s="151" t="str">
        <f>'Indirect Indicators '!AN31</f>
        <v xml:space="preserve">Agriculture : In the province of 29%planted in the last agricultural season </v>
      </c>
      <c r="K32" s="151" t="str">
        <f>'Indirect Indicators '!AL31</f>
        <v>Sources of Cereals consumed: In the province of 29was market for %, was own production for%, was HFA for %, was gifts for%.</v>
      </c>
      <c r="L32" s="151" t="str">
        <f>'Plausibility Checks'!BS33</f>
        <v>InExpenditure on FoodIs less than 65% for % Is less than 65% for % %</v>
      </c>
      <c r="M32" s="151" t="str">
        <f>'Indirect Indicators '!Y31</f>
        <v>Reason for Displacement : In the province of 29is intercommuncal conflict for % is armed confluct for % is natural disaster for is search for services such as  (health, education, etc.)%</v>
      </c>
      <c r="N32" s="151" t="str">
        <f>'Indirect Indicators '!AS31</f>
        <v>HH shocks: In the province of The percentage of HH that experienced a shock in the last month is %.</v>
      </c>
      <c r="O32" s="151" t="str">
        <f>'Indirect Indicators '!AU31</f>
        <v>Access to improved Sources of Water: In the province of the percentage of HH with access to improved water sources ( including boreholes, piped water, covered wells) is %.</v>
      </c>
      <c r="P32" s="151" t="str">
        <f>'Indirect Indicators '!AW31</f>
        <v>Water treatment: In the province of the percentage of HH treating water is %</v>
      </c>
      <c r="Q32" s="151" t="str">
        <f>'Indirect Indicators '!BA31</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3" spans="1:17" ht="86.45">
      <c r="A33" s="151"/>
      <c r="B33" s="151" t="e">
        <f>#REF!</f>
        <v>#REF!</v>
      </c>
      <c r="C33" s="151" t="e">
        <f>#REF!</f>
        <v>#REF!</v>
      </c>
      <c r="D33" s="151" t="e">
        <f>#REF!</f>
        <v>#REF!</v>
      </c>
      <c r="E33" s="151" t="e">
        <f>#REF!</f>
        <v>#REF!</v>
      </c>
      <c r="F33" s="151" t="str">
        <f>'Indirect Indicators '!N32</f>
        <v>Number of Meals : In the province of 30 the percentage of HH eating 0 meal per day is of %, the percentage of HH eating 1 meal per day is of %, the percentage of HH eating 1 meal per day is of %, the percentage of HH eating 2 meals per day is of  %, the percentage of HH eating 3 meals per day is of %.</v>
      </c>
      <c r="G33" s="151" t="e">
        <f>#REF!</f>
        <v>#REF!</v>
      </c>
      <c r="H33" s="151" t="str">
        <f>'Indirect Indicators '!F32</f>
        <v>Emergency Coping : In the province of 30in the last 30 days (because of a lack of food) the % of HH that begged is%, the proportion that sold last female animal is %, and the percentage of HH that engaged in illegal income earning activities such as theft and prostitution was %</v>
      </c>
      <c r="I33" s="151" t="str">
        <f>'Indirect Indicators '!S32</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3" s="151" t="str">
        <f>'Indirect Indicators '!AN32</f>
        <v xml:space="preserve">Agriculture : In the province of 30%planted in the last agricultural season </v>
      </c>
      <c r="K33" s="151" t="str">
        <f>'Indirect Indicators '!AL32</f>
        <v>Sources of Cereals consumed: In the province of 30was market for %, was own production for%, was HFA for %, was gifts for%.</v>
      </c>
      <c r="L33" s="151" t="str">
        <f>'Plausibility Checks'!BS34</f>
        <v>InExpenditure on FoodIs less than 65% for % Is less than 65% for % %</v>
      </c>
      <c r="M33" s="151" t="str">
        <f>'Indirect Indicators '!Y32</f>
        <v>Reason for Displacement : In the province of 30is intercommuncal conflict for % is armed confluct for % is natural disaster for is search for services such as  (health, education, etc.)%</v>
      </c>
      <c r="N33" s="151" t="str">
        <f>'Indirect Indicators '!AS32</f>
        <v>HH shocks: In the province of The percentage of HH that experienced a shock in the last month is %.</v>
      </c>
      <c r="O33" s="151" t="str">
        <f>'Indirect Indicators '!AU32</f>
        <v>Access to improved Sources of Water: In the province of the percentage of HH with access to improved water sources ( including boreholes, piped water, covered wells) is %.</v>
      </c>
      <c r="P33" s="151" t="str">
        <f>'Indirect Indicators '!AW32</f>
        <v>Water treatment: In the province of the percentage of HH treating water is %</v>
      </c>
      <c r="Q33" s="151" t="str">
        <f>'Indirect Indicators '!BA32</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4" spans="1:17" ht="86.45">
      <c r="A34" s="151"/>
      <c r="B34" s="151" t="e">
        <f>#REF!</f>
        <v>#REF!</v>
      </c>
      <c r="C34" s="151" t="e">
        <f>#REF!</f>
        <v>#REF!</v>
      </c>
      <c r="D34" s="151" t="e">
        <f>#REF!</f>
        <v>#REF!</v>
      </c>
      <c r="E34" s="151" t="e">
        <f>#REF!</f>
        <v>#REF!</v>
      </c>
      <c r="F34" s="151" t="str">
        <f>'Indirect Indicators '!N33</f>
        <v>Number of Meals : In the province of 31 the percentage of HH eating 0 meal per day is of %, the percentage of HH eating 1 meal per day is of %, the percentage of HH eating 1 meal per day is of %, the percentage of HH eating 2 meals per day is of  %, the percentage of HH eating 3 meals per day is of %.</v>
      </c>
      <c r="G34" s="151" t="e">
        <f>#REF!</f>
        <v>#REF!</v>
      </c>
      <c r="H34" s="151" t="str">
        <f>'Indirect Indicators '!F33</f>
        <v>Emergency Coping : In the province of 31in the last 30 days (because of a lack of food) the % of HH that begged is%, the proportion that sold last female animal is %, and the percentage of HH that engaged in illegal income earning activities such as theft and prostitution was %</v>
      </c>
      <c r="I34" s="151" t="str">
        <f>'Indirect Indicators '!S33</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4" s="151" t="str">
        <f>'Indirect Indicators '!AN33</f>
        <v xml:space="preserve">Agriculture : In the province of 31%planted in the last agricultural season </v>
      </c>
      <c r="K34" s="151" t="str">
        <f>'Indirect Indicators '!AL33</f>
        <v>Sources of Cereals consumed: In the province of 31was market for %, was own production for%, was HFA for %, was gifts for%.</v>
      </c>
      <c r="L34" s="151" t="str">
        <f>'Plausibility Checks'!BS35</f>
        <v>InExpenditure on FoodIs less than 65% for % Is less than 65% for % %</v>
      </c>
      <c r="M34" s="151" t="str">
        <f>'Indirect Indicators '!Y33</f>
        <v>Reason for Displacement : In the province of 31is intercommuncal conflict for % is armed confluct for % is natural disaster for is search for services such as  (health, education, etc.)%</v>
      </c>
      <c r="N34" s="151" t="str">
        <f>'Indirect Indicators '!AS33</f>
        <v>HH shocks: In the province of The percentage of HH that experienced a shock in the last month is %.</v>
      </c>
      <c r="O34" s="151" t="str">
        <f>'Indirect Indicators '!AU33</f>
        <v>Access to improved Sources of Water: In the province of the percentage of HH with access to improved water sources ( including boreholes, piped water, covered wells) is %.</v>
      </c>
      <c r="P34" s="151" t="str">
        <f>'Indirect Indicators '!AW33</f>
        <v>Water treatment: In the province of the percentage of HH treating water is %</v>
      </c>
      <c r="Q34" s="151" t="str">
        <f>'Indirect Indicators '!BA33</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5" spans="1:17" ht="86.45">
      <c r="A35" s="151"/>
      <c r="B35" s="151" t="e">
        <f>#REF!</f>
        <v>#REF!</v>
      </c>
      <c r="C35" s="151" t="e">
        <f>#REF!</f>
        <v>#REF!</v>
      </c>
      <c r="D35" s="151" t="e">
        <f>#REF!</f>
        <v>#REF!</v>
      </c>
      <c r="E35" s="151" t="e">
        <f>#REF!</f>
        <v>#REF!</v>
      </c>
      <c r="F35" s="151" t="str">
        <f>'Indirect Indicators '!N34</f>
        <v>Number of Meals : In the province of 32 the percentage of HH eating 0 meal per day is of %, the percentage of HH eating 1 meal per day is of %, the percentage of HH eating 1 meal per day is of %, the percentage of HH eating 2 meals per day is of  %, the percentage of HH eating 3 meals per day is of %.</v>
      </c>
      <c r="G35" s="151" t="e">
        <f>#REF!</f>
        <v>#REF!</v>
      </c>
      <c r="H35" s="151" t="str">
        <f>'Indirect Indicators '!F34</f>
        <v>Emergency Coping : In the province of 32in the last 30 days (because of a lack of food) the % of HH that begged is%, the proportion that sold last female animal is %, and the percentage of HH that engaged in illegal income earning activities such as theft and prostitution was %</v>
      </c>
      <c r="I35" s="151" t="str">
        <f>'Indirect Indicators '!S34</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5" s="151" t="str">
        <f>'Indirect Indicators '!AN34</f>
        <v xml:space="preserve">Agriculture : In the province of 32%planted in the last agricultural season </v>
      </c>
      <c r="K35" s="151" t="str">
        <f>'Indirect Indicators '!AL34</f>
        <v>Sources of Cereals consumed: In the province of 32was market for %, was own production for%, was HFA for %, was gifts for%.</v>
      </c>
      <c r="L35" s="151" t="str">
        <f>'Plausibility Checks'!BS36</f>
        <v>InExpenditure on FoodIs less than 65% for % Is less than 65% for % %</v>
      </c>
      <c r="M35" s="151" t="str">
        <f>'Indirect Indicators '!Y34</f>
        <v>Reason for Displacement : In the province of 32is intercommuncal conflict for % is armed confluct for % is natural disaster for is search for services such as  (health, education, etc.)%</v>
      </c>
      <c r="N35" s="151" t="str">
        <f>'Indirect Indicators '!AS34</f>
        <v>HH shocks: In the province of The percentage of HH that experienced a shock in the last month is %.</v>
      </c>
      <c r="O35" s="151" t="str">
        <f>'Indirect Indicators '!AU34</f>
        <v>Access to improved Sources of Water: In the province of the percentage of HH with access to improved water sources ( including boreholes, piped water, covered wells) is %.</v>
      </c>
      <c r="P35" s="151" t="str">
        <f>'Indirect Indicators '!AW34</f>
        <v>Water treatment: In the province of the percentage of HH treating water is %</v>
      </c>
      <c r="Q35" s="151" t="str">
        <f>'Indirect Indicators '!BA34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6" spans="1:17" ht="86.45">
      <c r="A36" s="151"/>
      <c r="B36" s="151" t="e">
        <f>#REF!</f>
        <v>#REF!</v>
      </c>
      <c r="C36" s="151" t="e">
        <f>#REF!</f>
        <v>#REF!</v>
      </c>
      <c r="D36" s="151" t="e">
        <f>#REF!</f>
        <v>#REF!</v>
      </c>
      <c r="E36" s="151" t="e">
        <f>#REF!</f>
        <v>#REF!</v>
      </c>
      <c r="F36" s="151" t="str">
        <f>'Indirect Indicators '!N35</f>
        <v>Number of Meals : In the province of 33 the percentage of HH eating 0 meal per day is of %, the percentage of HH eating 1 meal per day is of %, the percentage of HH eating 1 meal per day is of %, the percentage of HH eating 2 meals per day is of  %, the percentage of HH eating 3 meals per day is of %.</v>
      </c>
      <c r="G36" s="151" t="e">
        <f>#REF!</f>
        <v>#REF!</v>
      </c>
      <c r="H36" s="151" t="str">
        <f>'Indirect Indicators '!F35</f>
        <v>Emergency Coping : In the province of 33in the last 30 days (because of a lack of food) the % of HH that begged is%, the proportion that sold last female animal is %, and the percentage of HH that engaged in illegal income earning activities such as theft and prostitution was %</v>
      </c>
      <c r="I36" s="151" t="str">
        <f>'Indirect Indicators '!S35</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6" s="151" t="str">
        <f>'Indirect Indicators '!AN35</f>
        <v xml:space="preserve">Agriculture : In the province of 33%planted in the last agricultural season </v>
      </c>
      <c r="K36" s="151" t="str">
        <f>'Indirect Indicators '!AL35</f>
        <v>Sources of Cereals consumed: In the province of 33was market for %, was own production for%, was HFA for %, was gifts for%.</v>
      </c>
      <c r="L36" s="151" t="str">
        <f>'Plausibility Checks'!BS37</f>
        <v>InExpenditure on FoodIs less than 65% for % Is less than 65% for % %</v>
      </c>
      <c r="M36" s="151" t="str">
        <f>'Indirect Indicators '!Y35</f>
        <v>Reason for Displacement : In the province of 33is intercommuncal conflict for % is armed confluct for % is natural disaster for is search for services such as  (health, education, etc.)%</v>
      </c>
      <c r="N36" s="151" t="str">
        <f>'Indirect Indicators '!AS35</f>
        <v>HH shocks: In the province of The percentage of HH that experienced a shock in the last month is %.</v>
      </c>
      <c r="O36" s="151" t="str">
        <f>'Indirect Indicators '!AU35</f>
        <v>Access to improved Sources of Water: In the province of the percentage of HH with access to improved water sources ( including boreholes, piped water, covered wells) is %.</v>
      </c>
      <c r="P36" s="151" t="str">
        <f>'Indirect Indicators '!AW35</f>
        <v>Water treatment: In the province of the percentage of HH treating water is %</v>
      </c>
      <c r="Q36" s="151" t="str">
        <f>'Indirect Indicators '!BA35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7" spans="1:17" ht="86.45">
      <c r="A37" s="151"/>
      <c r="B37" s="151" t="e">
        <f>#REF!</f>
        <v>#REF!</v>
      </c>
      <c r="C37" s="151" t="e">
        <f>#REF!</f>
        <v>#REF!</v>
      </c>
      <c r="D37" s="151" t="e">
        <f>#REF!</f>
        <v>#REF!</v>
      </c>
      <c r="E37" s="151" t="e">
        <f>#REF!</f>
        <v>#REF!</v>
      </c>
      <c r="F37" s="151" t="str">
        <f>'Indirect Indicators '!N36</f>
        <v>Number of Meals : In the province of 34 the percentage of HH eating 0 meal per day is of %, the percentage of HH eating 1 meal per day is of %, the percentage of HH eating 1 meal per day is of %, the percentage of HH eating 2 meals per day is of  %, the percentage of HH eating 3 meals per day is of %.</v>
      </c>
      <c r="G37" s="151" t="e">
        <f>#REF!</f>
        <v>#REF!</v>
      </c>
      <c r="H37" s="151" t="str">
        <f>'Indirect Indicators '!F36</f>
        <v>Emergency Coping : In the province of 34in the last 30 days (because of a lack of food) the % of HH that begged is%, the proportion that sold last female animal is %, and the percentage of HH that engaged in illegal income earning activities such as theft and prostitution was %</v>
      </c>
      <c r="I37" s="151" t="str">
        <f>'Indirect Indicators '!S36</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7" s="151" t="str">
        <f>'Indirect Indicators '!AN36</f>
        <v xml:space="preserve">Agriculture : In the province of 34%planted in the last agricultural season </v>
      </c>
      <c r="K37" s="151" t="str">
        <f>'Indirect Indicators '!AL36</f>
        <v>Sources of Cereals consumed: In the province of 34was market for %, was own production for%, was HFA for %, was gifts for%.</v>
      </c>
      <c r="L37" s="151" t="str">
        <f>'Plausibility Checks'!BS38</f>
        <v>InExpenditure on FoodIs less than 65% for % Is less than 65% for % %</v>
      </c>
      <c r="M37" s="151" t="str">
        <f>'Indirect Indicators '!Y36</f>
        <v>Reason for Displacement : In the province of 34is intercommuncal conflict for % is armed confluct for % is natural disaster for is search for services such as  (health, education, etc.)%</v>
      </c>
      <c r="N37" s="151" t="str">
        <f>'Indirect Indicators '!AS36</f>
        <v>HH shocks: In the province of The percentage of HH that experienced a shock in the last month is %.</v>
      </c>
      <c r="O37" s="151" t="str">
        <f>'Indirect Indicators '!AU36</f>
        <v>Access to improved Sources of Water: In the province of the percentage of HH with access to improved water sources ( including boreholes, piped water, covered wells) is %.</v>
      </c>
      <c r="P37" s="151" t="str">
        <f>'Indirect Indicators '!AW36</f>
        <v>Water treatment: In the province of the percentage of HH treating water is %</v>
      </c>
      <c r="Q37" s="151" t="str">
        <f>'Indirect Indicators '!BA36</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8" spans="1:17" ht="86.45">
      <c r="A38" s="151"/>
      <c r="B38" s="151" t="e">
        <f>#REF!</f>
        <v>#REF!</v>
      </c>
      <c r="C38" s="151" t="e">
        <f>#REF!</f>
        <v>#REF!</v>
      </c>
      <c r="D38" s="151" t="e">
        <f>#REF!</f>
        <v>#REF!</v>
      </c>
      <c r="E38" s="151" t="e">
        <f>#REF!</f>
        <v>#REF!</v>
      </c>
      <c r="F38" s="151" t="str">
        <f>'Indirect Indicators '!N37</f>
        <v>Number of Meals : In the province of 35 the percentage of HH eating 0 meal per day is of %, the percentage of HH eating 1 meal per day is of %, the percentage of HH eating 1 meal per day is of %, the percentage of HH eating 2 meals per day is of  %, the percentage of HH eating 3 meals per day is of %.</v>
      </c>
      <c r="G38" s="151" t="e">
        <f>#REF!</f>
        <v>#REF!</v>
      </c>
      <c r="H38" s="151" t="str">
        <f>'Indirect Indicators '!F37</f>
        <v>Emergency Coping : In the province of 35in the last 30 days (because of a lack of food) the % of HH that begged is%, the proportion that sold last female animal is %, and the percentage of HH that engaged in illegal income earning activities such as theft and prostitution was %</v>
      </c>
      <c r="I38" s="151" t="str">
        <f>'Indirect Indicators '!S37</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8" s="151" t="str">
        <f>'Indirect Indicators '!AN37</f>
        <v xml:space="preserve">Agriculture : In the province of 35%planted in the last agricultural season </v>
      </c>
      <c r="K38" s="151" t="str">
        <f>'Indirect Indicators '!AL37</f>
        <v>Sources of Cereals consumed: In the province of 35was market for %, was own production for%, was HFA for %, was gifts for%.</v>
      </c>
      <c r="L38" s="151" t="str">
        <f>'Plausibility Checks'!BS39</f>
        <v>InExpenditure on FoodIs less than 65% for % Is less than 65% for % %</v>
      </c>
      <c r="M38" s="151" t="str">
        <f>'Indirect Indicators '!Y37</f>
        <v>Reason for Displacement : In the province of 35is intercommuncal conflict for % is armed confluct for % is natural disaster for is search for services such as  (health, education, etc.)%</v>
      </c>
      <c r="N38" s="151" t="str">
        <f>'Indirect Indicators '!AS37</f>
        <v>HH shocks: In the province of The percentage of HH that experienced a shock in the last month is %.</v>
      </c>
      <c r="O38" s="151" t="str">
        <f>'Indirect Indicators '!AU37</f>
        <v>Access to improved Sources of Water: In the province of the percentage of HH with access to improved water sources ( including boreholes, piped water, covered wells) is %.</v>
      </c>
      <c r="P38" s="151" t="str">
        <f>'Indirect Indicators '!AW37</f>
        <v>Water treatment: In the province of the percentage of HH treating water is %</v>
      </c>
      <c r="Q38" s="151" t="str">
        <f>'Indirect Indicators '!BA37</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39" spans="1:17" ht="86.45">
      <c r="A39" s="151"/>
      <c r="B39" s="151" t="e">
        <f>#REF!</f>
        <v>#REF!</v>
      </c>
      <c r="C39" s="151" t="e">
        <f>#REF!</f>
        <v>#REF!</v>
      </c>
      <c r="D39" s="151" t="e">
        <f>#REF!</f>
        <v>#REF!</v>
      </c>
      <c r="E39" s="151" t="e">
        <f>#REF!</f>
        <v>#REF!</v>
      </c>
      <c r="F39" s="151" t="str">
        <f>'Indirect Indicators '!N38</f>
        <v>Number of Meals : In the province of 36 the percentage of HH eating 0 meal per day is of %, the percentage of HH eating 1 meal per day is of %, the percentage of HH eating 1 meal per day is of %, the percentage of HH eating 2 meals per day is of  %, the percentage of HH eating 3 meals per day is of %.</v>
      </c>
      <c r="G39" s="151" t="e">
        <f>#REF!</f>
        <v>#REF!</v>
      </c>
      <c r="H39" s="151" t="str">
        <f>'Indirect Indicators '!F38</f>
        <v>Emergency Coping : In the province of 36in the last 30 days (because of a lack of food) the % of HH that begged is%, the proportion that sold last female animal is %, and the percentage of HH that engaged in illegal income earning activities such as theft and prostitution was %</v>
      </c>
      <c r="I39" s="151" t="str">
        <f>'Indirect Indicators '!S38</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39" s="151" t="str">
        <f>'Indirect Indicators '!AN38</f>
        <v xml:space="preserve">Agriculture : In the province of 36%planted in the last agricultural season </v>
      </c>
      <c r="K39" s="151" t="str">
        <f>'Indirect Indicators '!AL38</f>
        <v>Sources of Cereals consumed: In the province of 36was market for %, was own production for%, was HFA for %, was gifts for%.</v>
      </c>
      <c r="L39" s="151" t="str">
        <f>'Plausibility Checks'!BS40</f>
        <v>InExpenditure on FoodIs less than 65% for % Is less than 65% for % %</v>
      </c>
      <c r="M39" s="151" t="str">
        <f>'Indirect Indicators '!Y38</f>
        <v>Reason for Displacement : In the province of 36is intercommuncal conflict for % is armed confluct for % is natural disaster for is search for services such as  (health, education, etc.)%</v>
      </c>
      <c r="N39" s="151" t="str">
        <f>'Indirect Indicators '!AS38</f>
        <v>HH shocks: In the province of The percentage of HH that experienced a shock in the last month is %.</v>
      </c>
      <c r="O39" s="151" t="str">
        <f>'Indirect Indicators '!AU38</f>
        <v>Access to improved Sources of Water: In the province of the percentage of HH with access to improved water sources ( including boreholes, piped water, covered wells) is %.</v>
      </c>
      <c r="P39" s="151" t="str">
        <f>'Indirect Indicators '!AW38</f>
        <v>Water treatment: In the province of the percentage of HH treating water is %</v>
      </c>
      <c r="Q39" s="151" t="str">
        <f>'Indirect Indicators '!BA38</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0" spans="1:17" ht="86.45">
      <c r="A40" s="151"/>
      <c r="B40" s="151" t="e">
        <f>#REF!</f>
        <v>#REF!</v>
      </c>
      <c r="C40" s="151" t="e">
        <f>#REF!</f>
        <v>#REF!</v>
      </c>
      <c r="D40" s="151" t="e">
        <f>#REF!</f>
        <v>#REF!</v>
      </c>
      <c r="E40" s="151" t="e">
        <f>#REF!</f>
        <v>#REF!</v>
      </c>
      <c r="F40" s="151" t="str">
        <f>'Indirect Indicators '!N39</f>
        <v>Number of Meals : In the province of 37 the percentage of HH eating 0 meal per day is of %, the percentage of HH eating 1 meal per day is of %, the percentage of HH eating 1 meal per day is of %, the percentage of HH eating 2 meals per day is of  %, the percentage of HH eating 3 meals per day is of %.</v>
      </c>
      <c r="G40" s="151" t="e">
        <f>#REF!</f>
        <v>#REF!</v>
      </c>
      <c r="H40" s="151" t="str">
        <f>'Indirect Indicators '!F39</f>
        <v>Emergency Coping : In the province of 37in the last 30 days (because of a lack of food) the % of HH that begged is%, the proportion that sold last female animal is %, and the percentage of HH that engaged in illegal income earning activities such as theft and prostitution was %</v>
      </c>
      <c r="I40" s="151" t="str">
        <f>'Indirect Indicators '!S39</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0" s="151" t="str">
        <f>'Indirect Indicators '!AN39</f>
        <v xml:space="preserve">Agriculture : In the province of 37%planted in the last agricultural season </v>
      </c>
      <c r="K40" s="151" t="str">
        <f>'Indirect Indicators '!AL39</f>
        <v>Sources of Cereals consumed: In the province of 37was market for %, was own production for%, was HFA for %, was gifts for%.</v>
      </c>
      <c r="L40" s="151" t="str">
        <f>'Plausibility Checks'!BS41</f>
        <v>InExpenditure on FoodIs less than 65% for % Is less than 65% for % %</v>
      </c>
      <c r="M40" s="151" t="str">
        <f>'Indirect Indicators '!Y39</f>
        <v>Reason for Displacement : In the province of 37is intercommuncal conflict for % is armed confluct for % is natural disaster for is search for services such as  (health, education, etc.)%</v>
      </c>
      <c r="N40" s="151" t="str">
        <f>'Indirect Indicators '!AS39</f>
        <v>HH shocks: In the province of The percentage of HH that experienced a shock in the last month is %.</v>
      </c>
      <c r="O40" s="151" t="str">
        <f>'Indirect Indicators '!AU39</f>
        <v>Access to improved Sources of Water: In the province of the percentage of HH with access to improved water sources ( including boreholes, piped water, covered wells) is %.</v>
      </c>
      <c r="P40" s="151" t="str">
        <f>'Indirect Indicators '!AW39</f>
        <v>Water treatment: In the province of the percentage of HH treating water is %</v>
      </c>
      <c r="Q40" s="151" t="str">
        <f>'Indirect Indicators '!BA39</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1" spans="1:17" ht="86.45">
      <c r="A41" s="151"/>
      <c r="B41" s="151" t="e">
        <f>#REF!</f>
        <v>#REF!</v>
      </c>
      <c r="C41" s="151" t="e">
        <f>#REF!</f>
        <v>#REF!</v>
      </c>
      <c r="D41" s="151" t="e">
        <f>#REF!</f>
        <v>#REF!</v>
      </c>
      <c r="E41" s="151" t="e">
        <f>#REF!</f>
        <v>#REF!</v>
      </c>
      <c r="F41" s="151" t="str">
        <f>'Indirect Indicators '!N40</f>
        <v>Number of Meals : In the province of 38 the percentage of HH eating 0 meal per day is of %, the percentage of HH eating 1 meal per day is of %, the percentage of HH eating 1 meal per day is of %, the percentage of HH eating 2 meals per day is of  %, the percentage of HH eating 3 meals per day is of %.</v>
      </c>
      <c r="G41" s="151" t="e">
        <f>#REF!</f>
        <v>#REF!</v>
      </c>
      <c r="H41" s="151" t="str">
        <f>'Indirect Indicators '!F40</f>
        <v>Emergency Coping : In the province of 38in the last 30 days (because of a lack of food) the % of HH that begged is%, the proportion that sold last female animal is %, and the percentage of HH that engaged in illegal income earning activities such as theft and prostitution was %</v>
      </c>
      <c r="I41" s="151" t="str">
        <f>'Indirect Indicators '!S40</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1" s="151" t="str">
        <f>'Indirect Indicators '!AN40</f>
        <v xml:space="preserve">Agriculture : In the province of 38%planted in the last agricultural season </v>
      </c>
      <c r="K41" s="151" t="str">
        <f>'Indirect Indicators '!AL40</f>
        <v>Sources of Cereals consumed: In the province of 38was market for %, was own production for%, was HFA for %, was gifts for%.</v>
      </c>
      <c r="L41" s="151" t="str">
        <f>'Plausibility Checks'!BS42</f>
        <v>InExpenditure on FoodIs less than 65% for % Is less than 65% for % %</v>
      </c>
      <c r="M41" s="151" t="str">
        <f>'Indirect Indicators '!Y40</f>
        <v>Reason for Displacement : In the province of 38is intercommuncal conflict for % is armed confluct for % is natural disaster for is search for services such as  (health, education, etc.)%</v>
      </c>
      <c r="N41" s="151" t="str">
        <f>'Indirect Indicators '!AS40</f>
        <v>HH shocks: In the province of The percentage of HH that experienced a shock in the last month is %.</v>
      </c>
      <c r="O41" s="151" t="str">
        <f>'Indirect Indicators '!AU40</f>
        <v>Access to improved Sources of Water: In the province of the percentage of HH with access to improved water sources ( including boreholes, piped water, covered wells) is %.</v>
      </c>
      <c r="P41" s="151" t="str">
        <f>'Indirect Indicators '!AW40</f>
        <v>Water treatment: In the province of the percentage of HH treating water is %</v>
      </c>
      <c r="Q41" s="151" t="str">
        <f>'Indirect Indicators '!BA40</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2" spans="1:17" ht="86.45">
      <c r="A42" s="151"/>
      <c r="B42" s="151" t="e">
        <f>#REF!</f>
        <v>#REF!</v>
      </c>
      <c r="C42" s="151" t="e">
        <f>#REF!</f>
        <v>#REF!</v>
      </c>
      <c r="D42" s="151" t="e">
        <f>#REF!</f>
        <v>#REF!</v>
      </c>
      <c r="E42" s="151" t="e">
        <f>#REF!</f>
        <v>#REF!</v>
      </c>
      <c r="F42" s="151" t="str">
        <f>'Indirect Indicators '!N41</f>
        <v>Number of Meals : In the province of 39 the percentage of HH eating 0 meal per day is of %, the percentage of HH eating 1 meal per day is of %, the percentage of HH eating 1 meal per day is of %, the percentage of HH eating 2 meals per day is of  %, the percentage of HH eating 3 meals per day is of %.</v>
      </c>
      <c r="G42" s="151" t="e">
        <f>#REF!</f>
        <v>#REF!</v>
      </c>
      <c r="H42" s="151" t="str">
        <f>'Indirect Indicators '!F41</f>
        <v>Emergency Coping : In the province of 39in the last 30 days (because of a lack of food) the % of HH that begged is%, the proportion that sold last female animal is %, and the percentage of HH that engaged in illegal income earning activities such as theft and prostitution was %</v>
      </c>
      <c r="I42" s="151" t="str">
        <f>'Indirect Indicators '!S41</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2" s="151" t="str">
        <f>'Indirect Indicators '!AN41</f>
        <v xml:space="preserve">Agriculture : In the province of 39%planted in the last agricultural season </v>
      </c>
      <c r="K42" s="151" t="str">
        <f>'Indirect Indicators '!AL41</f>
        <v>Sources of Cereals consumed: In the province of 39was market for %, was own production for%, was HFA for %, was gifts for%.</v>
      </c>
      <c r="L42" s="151" t="str">
        <f>'Plausibility Checks'!BS43</f>
        <v>InExpenditure on FoodIs less than 65% for % Is less than 65% for % %</v>
      </c>
      <c r="M42" s="151" t="str">
        <f>'Indirect Indicators '!Y41</f>
        <v>Reason for Displacement : In the province of 39is intercommuncal conflict for % is armed confluct for % is natural disaster for is search for services such as  (health, education, etc.)%</v>
      </c>
      <c r="N42" s="151" t="str">
        <f>'Indirect Indicators '!AS41</f>
        <v>HH shocks: In the province of The percentage of HH that experienced a shock in the last month is %.</v>
      </c>
      <c r="O42" s="151" t="str">
        <f>'Indirect Indicators '!AU41</f>
        <v>Access to improved Sources of Water: In the province of the percentage of HH with access to improved water sources ( including boreholes, piped water, covered wells) is %.</v>
      </c>
      <c r="P42" s="151" t="str">
        <f>'Indirect Indicators '!AW41</f>
        <v>Water treatment: In the province of the percentage of HH treating water is %</v>
      </c>
      <c r="Q42" s="151" t="str">
        <f>'Indirect Indicators '!BA41</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3" spans="1:17" ht="86.45">
      <c r="A43" s="151"/>
      <c r="B43" s="151" t="e">
        <f>#REF!</f>
        <v>#REF!</v>
      </c>
      <c r="C43" s="151" t="e">
        <f>#REF!</f>
        <v>#REF!</v>
      </c>
      <c r="D43" s="151" t="e">
        <f>#REF!</f>
        <v>#REF!</v>
      </c>
      <c r="E43" s="151" t="e">
        <f>#REF!</f>
        <v>#REF!</v>
      </c>
      <c r="F43" s="151" t="str">
        <f>'Indirect Indicators '!N42</f>
        <v>Number of Meals : In the province of 40 the percentage of HH eating 0 meal per day is of %, the percentage of HH eating 1 meal per day is of %, the percentage of HH eating 1 meal per day is of %, the percentage of HH eating 2 meals per day is of  %, the percentage of HH eating 3 meals per day is of %.</v>
      </c>
      <c r="G43" s="151" t="e">
        <f>#REF!</f>
        <v>#REF!</v>
      </c>
      <c r="H43" s="151" t="str">
        <f>'Indirect Indicators '!F42</f>
        <v>Emergency Coping : In the province of 40in the last 30 days (because of a lack of food) the % of HH that begged is%, the proportion that sold last female animal is %, and the percentage of HH that engaged in illegal income earning activities such as theft and prostitution was %</v>
      </c>
      <c r="I43" s="151" t="str">
        <f>'Indirect Indicators '!S42</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3" s="151" t="str">
        <f>'Indirect Indicators '!AN42</f>
        <v xml:space="preserve">Agriculture : In the province of 40%planted in the last agricultural season </v>
      </c>
      <c r="K43" s="151" t="str">
        <f>'Indirect Indicators '!AL42</f>
        <v>Sources of Cereals consumed: In the province of 40was market for %, was own production for%, was HFA for %, was gifts for%.</v>
      </c>
      <c r="L43" s="151" t="str">
        <f>'Plausibility Checks'!BS44</f>
        <v>InExpenditure on FoodIs less than 65% for % Is less than 65% for % %</v>
      </c>
      <c r="M43" s="151" t="str">
        <f>'Indirect Indicators '!Y42</f>
        <v>Reason for Displacement : In the province of 40is intercommuncal conflict for % is armed confluct for % is natural disaster for is search for services such as  (health, education, etc.)%</v>
      </c>
      <c r="N43" s="151" t="str">
        <f>'Indirect Indicators '!AS42</f>
        <v>HH shocks: In the province of The percentage of HH that experienced a shock in the last month is %.</v>
      </c>
      <c r="O43" s="151" t="str">
        <f>'Indirect Indicators '!AU42</f>
        <v>Access to improved Sources of Water: In the province of the percentage of HH with access to improved water sources ( including boreholes, piped water, covered wells) is %.</v>
      </c>
      <c r="P43" s="151" t="str">
        <f>'Indirect Indicators '!AW42</f>
        <v>Water treatment: In the province of the percentage of HH treating water is %</v>
      </c>
      <c r="Q43" s="151" t="str">
        <f>'Indirect Indicators '!BA42</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4" spans="1:17" ht="86.45">
      <c r="A44" s="151"/>
      <c r="B44" s="151" t="e">
        <f>#REF!</f>
        <v>#REF!</v>
      </c>
      <c r="C44" s="151" t="e">
        <f>#REF!</f>
        <v>#REF!</v>
      </c>
      <c r="D44" s="151" t="e">
        <f>#REF!</f>
        <v>#REF!</v>
      </c>
      <c r="E44" s="151" t="e">
        <f>#REF!</f>
        <v>#REF!</v>
      </c>
      <c r="F44" s="151" t="str">
        <f>'Indirect Indicators '!N43</f>
        <v>Number of Meals : In the province of 41 the percentage of HH eating 0 meal per day is of %, the percentage of HH eating 1 meal per day is of %, the percentage of HH eating 1 meal per day is of %, the percentage of HH eating 2 meals per day is of  %, the percentage of HH eating 3 meals per day is of %.</v>
      </c>
      <c r="G44" s="151" t="e">
        <f>#REF!</f>
        <v>#REF!</v>
      </c>
      <c r="H44" s="151" t="str">
        <f>'Indirect Indicators '!F43</f>
        <v>Emergency Coping : In the province of 41in the last 30 days (because of a lack of food) the % of HH that begged is%, the proportion that sold last female animal is %, and the percentage of HH that engaged in illegal income earning activities such as theft and prostitution was %</v>
      </c>
      <c r="I44" s="151" t="str">
        <f>'Indirect Indicators '!S43</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4" s="151" t="str">
        <f>'Indirect Indicators '!AN43</f>
        <v xml:space="preserve">Agriculture : In the province of 41%planted in the last agricultural season </v>
      </c>
      <c r="K44" s="151" t="str">
        <f>'Indirect Indicators '!AL43</f>
        <v>Sources of Cereals consumed: In the province of 41was market for %, was own production for%, was HFA for %, was gifts for%.</v>
      </c>
      <c r="L44" s="151" t="str">
        <f>'Plausibility Checks'!BS45</f>
        <v>InExpenditure on FoodIs less than 65% for % Is less than 65% for % %</v>
      </c>
      <c r="M44" s="151" t="str">
        <f>'Indirect Indicators '!Y43</f>
        <v>Reason for Displacement : In the province of 41is intercommuncal conflict for % is armed confluct for % is natural disaster for is search for services such as  (health, education, etc.)%</v>
      </c>
      <c r="N44" s="151" t="str">
        <f>'Indirect Indicators '!AS43</f>
        <v>HH shocks: In the province of The percentage of HH that experienced a shock in the last month is %.</v>
      </c>
      <c r="O44" s="151" t="str">
        <f>'Indirect Indicators '!AU43</f>
        <v>Access to improved Sources of Water: In the province of the percentage of HH with access to improved water sources ( including boreholes, piped water, covered wells) is %.</v>
      </c>
      <c r="P44" s="151" t="str">
        <f>'Indirect Indicators '!AW43</f>
        <v>Water treatment: In the province of the percentage of HH treating water is %</v>
      </c>
      <c r="Q44" s="151" t="str">
        <f>'Indirect Indicators '!BA43</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5" spans="1:17" ht="86.45">
      <c r="A45" s="151"/>
      <c r="B45" s="151" t="e">
        <f>#REF!</f>
        <v>#REF!</v>
      </c>
      <c r="C45" s="151" t="e">
        <f>#REF!</f>
        <v>#REF!</v>
      </c>
      <c r="D45" s="151" t="e">
        <f>#REF!</f>
        <v>#REF!</v>
      </c>
      <c r="E45" s="151" t="e">
        <f>#REF!</f>
        <v>#REF!</v>
      </c>
      <c r="F45" s="151" t="str">
        <f>'Indirect Indicators '!N44</f>
        <v>Number of Meals : In the province of 42 the percentage of HH eating 0 meal per day is of %, the percentage of HH eating 1 meal per day is of %, the percentage of HH eating 1 meal per day is of %, the percentage of HH eating 2 meals per day is of  %, the percentage of HH eating 3 meals per day is of %.</v>
      </c>
      <c r="G45" s="151" t="e">
        <f>#REF!</f>
        <v>#REF!</v>
      </c>
      <c r="H45" s="151" t="str">
        <f>'Indirect Indicators '!F44</f>
        <v>Emergency Coping : In the province of 42in the last 30 days (because of a lack of food) the % of HH that begged is%, the proportion that sold last female animal is %, and the percentage of HH that engaged in illegal income earning activities such as theft and prostitution was %</v>
      </c>
      <c r="I45" s="151" t="str">
        <f>'Indirect Indicators '!S44</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5" s="151" t="str">
        <f>'Indirect Indicators '!AN44</f>
        <v xml:space="preserve">Agriculture : In the province of 42%planted in the last agricultural season </v>
      </c>
      <c r="K45" s="151" t="str">
        <f>'Indirect Indicators '!AL44</f>
        <v>Sources of Cereals consumed: In the province of 42was market for %, was own production for%, was HFA for %, was gifts for%.</v>
      </c>
      <c r="L45" s="151" t="str">
        <f>'Plausibility Checks'!BS46</f>
        <v>InExpenditure on FoodIs less than 65% for % Is less than 65% for % %</v>
      </c>
      <c r="M45" s="151" t="str">
        <f>'Indirect Indicators '!Y44</f>
        <v>Reason for Displacement : In the province of 42is intercommuncal conflict for % is armed confluct for % is natural disaster for is search for services such as  (health, education, etc.)%</v>
      </c>
      <c r="N45" s="151" t="str">
        <f>'Indirect Indicators '!AS44</f>
        <v>HH shocks: In the province of The percentage of HH that experienced a shock in the last month is %.</v>
      </c>
      <c r="O45" s="151" t="str">
        <f>'Indirect Indicators '!AU44</f>
        <v>Access to improved Sources of Water: In the province of the percentage of HH with access to improved water sources ( including boreholes, piped water, covered wells) is %.</v>
      </c>
      <c r="P45" s="151" t="str">
        <f>'Indirect Indicators '!AW44</f>
        <v>Water treatment: In the province of the percentage of HH treating water is %</v>
      </c>
      <c r="Q45" s="151" t="str">
        <f>'Indirect Indicators '!BA44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6" spans="1:17" ht="86.45">
      <c r="A46" s="151"/>
      <c r="B46" s="151" t="e">
        <f>#REF!</f>
        <v>#REF!</v>
      </c>
      <c r="C46" s="151" t="e">
        <f>#REF!</f>
        <v>#REF!</v>
      </c>
      <c r="D46" s="151" t="e">
        <f>#REF!</f>
        <v>#REF!</v>
      </c>
      <c r="E46" s="151" t="e">
        <f>#REF!</f>
        <v>#REF!</v>
      </c>
      <c r="F46" s="151" t="str">
        <f>'Indirect Indicators '!N45</f>
        <v>Number of Meals : In the province of 43 the percentage of HH eating 0 meal per day is of %, the percentage of HH eating 1 meal per day is of %, the percentage of HH eating 1 meal per day is of %, the percentage of HH eating 2 meals per day is of  %, the percentage of HH eating 3 meals per day is of %.</v>
      </c>
      <c r="G46" s="151" t="e">
        <f>#REF!</f>
        <v>#REF!</v>
      </c>
      <c r="H46" s="151" t="str">
        <f>'Indirect Indicators '!F45</f>
        <v>Emergency Coping : In the province of 43in the last 30 days (because of a lack of food) the % of HH that begged is%, the proportion that sold last female animal is %, and the percentage of HH that engaged in illegal income earning activities such as theft and prostitution was %</v>
      </c>
      <c r="I46" s="151" t="str">
        <f>'Indirect Indicators '!S45</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6" s="151" t="str">
        <f>'Indirect Indicators '!AN45</f>
        <v xml:space="preserve">Agriculture : In the province of 43%planted in the last agricultural season </v>
      </c>
      <c r="K46" s="151" t="str">
        <f>'Indirect Indicators '!AL45</f>
        <v>Sources of Cereals consumed: In the province of 43was market for %, was own production for%, was HFA for %, was gifts for%.</v>
      </c>
      <c r="L46" s="151" t="str">
        <f>'Plausibility Checks'!BS47</f>
        <v>InExpenditure on FoodIs less than 65% for % Is less than 65% for % %</v>
      </c>
      <c r="M46" s="151" t="str">
        <f>'Indirect Indicators '!Y45</f>
        <v>Reason for Displacement : In the province of 43is intercommuncal conflict for % is armed confluct for % is natural disaster for is search for services such as  (health, education, etc.)%</v>
      </c>
      <c r="N46" s="151" t="str">
        <f>'Indirect Indicators '!AS45</f>
        <v>HH shocks: In the province of The percentage of HH that experienced a shock in the last month is %.</v>
      </c>
      <c r="O46" s="151" t="str">
        <f>'Indirect Indicators '!AU45</f>
        <v>Access to improved Sources of Water: In the province of the percentage of HH with access to improved water sources ( including boreholes, piped water, covered wells) is %.</v>
      </c>
      <c r="P46" s="151" t="str">
        <f>'Indirect Indicators '!AW45</f>
        <v>Water treatment: In the province of the percentage of HH treating water is %</v>
      </c>
      <c r="Q46" s="151" t="str">
        <f>'Indirect Indicators '!BA45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7" spans="1:17" ht="86.45">
      <c r="A47" s="151"/>
      <c r="B47" s="151" t="e">
        <f>#REF!</f>
        <v>#REF!</v>
      </c>
      <c r="C47" s="151" t="e">
        <f>#REF!</f>
        <v>#REF!</v>
      </c>
      <c r="D47" s="151" t="e">
        <f>#REF!</f>
        <v>#REF!</v>
      </c>
      <c r="E47" s="151" t="e">
        <f>#REF!</f>
        <v>#REF!</v>
      </c>
      <c r="F47" s="151" t="str">
        <f>'Indirect Indicators '!N46</f>
        <v>Number of Meals : In the province of 44 the percentage of HH eating 0 meal per day is of %, the percentage of HH eating 1 meal per day is of %, the percentage of HH eating 1 meal per day is of %, the percentage of HH eating 2 meals per day is of  %, the percentage of HH eating 3 meals per day is of %.</v>
      </c>
      <c r="G47" s="151" t="e">
        <f>#REF!</f>
        <v>#REF!</v>
      </c>
      <c r="H47" s="151" t="str">
        <f>'Indirect Indicators '!F46</f>
        <v>Emergency Coping : In the province of 44in the last 30 days (because of a lack of food) the % of HH that begged is%, the proportion that sold last female animal is %, and the percentage of HH that engaged in illegal income earning activities such as theft and prostitution was %</v>
      </c>
      <c r="I47" s="151" t="str">
        <f>'Indirect Indicators '!S46</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7" s="151" t="str">
        <f>'Indirect Indicators '!AN46</f>
        <v xml:space="preserve">Agriculture : In the province of 44%planted in the last agricultural season </v>
      </c>
      <c r="K47" s="151" t="str">
        <f>'Indirect Indicators '!AL46</f>
        <v>Sources of Cereals consumed: In the province of 44was market for %, was own production for%, was HFA for %, was gifts for%.</v>
      </c>
      <c r="L47" s="151" t="str">
        <f>'Plausibility Checks'!BS48</f>
        <v>InExpenditure on FoodIs less than 65% for % Is less than 65% for % %</v>
      </c>
      <c r="M47" s="151" t="str">
        <f>'Indirect Indicators '!Y46</f>
        <v>Reason for Displacement : In the province of 44is intercommuncal conflict for % is armed confluct for % is natural disaster for is search for services such as  (health, education, etc.)%</v>
      </c>
      <c r="N47" s="151" t="str">
        <f>'Indirect Indicators '!AS46</f>
        <v>HH shocks: In the province of The percentage of HH that experienced a shock in the last month is %.</v>
      </c>
      <c r="O47" s="151" t="str">
        <f>'Indirect Indicators '!AU46</f>
        <v>Access to improved Sources of Water: In the province of the percentage of HH with access to improved water sources ( including boreholes, piped water, covered wells) is %.</v>
      </c>
      <c r="P47" s="151" t="str">
        <f>'Indirect Indicators '!AW46</f>
        <v>Water treatment: In the province of the percentage of HH treating water is %</v>
      </c>
      <c r="Q47" s="151" t="str">
        <f>'Indirect Indicators '!BA46</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8" spans="1:17" ht="86.45">
      <c r="A48" s="151"/>
      <c r="B48" s="151" t="e">
        <f>#REF!</f>
        <v>#REF!</v>
      </c>
      <c r="C48" s="151" t="e">
        <f>#REF!</f>
        <v>#REF!</v>
      </c>
      <c r="D48" s="151" t="e">
        <f>#REF!</f>
        <v>#REF!</v>
      </c>
      <c r="E48" s="151" t="e">
        <f>#REF!</f>
        <v>#REF!</v>
      </c>
      <c r="F48" s="151" t="str">
        <f>'Indirect Indicators '!N47</f>
        <v>Number of Meals : In the province of 45 the percentage of HH eating 0 meal per day is of %, the percentage of HH eating 1 meal per day is of %, the percentage of HH eating 1 meal per day is of %, the percentage of HH eating 2 meals per day is of  %, the percentage of HH eating 3 meals per day is of %.</v>
      </c>
      <c r="G48" s="151" t="e">
        <f>#REF!</f>
        <v>#REF!</v>
      </c>
      <c r="H48" s="151" t="str">
        <f>'Indirect Indicators '!F47</f>
        <v>Emergency Coping : In the province of 45in the last 30 days (because of a lack of food) the % of HH that begged is%, the proportion that sold last female animal is %, and the percentage of HH that engaged in illegal income earning activities such as theft and prostitution was %</v>
      </c>
      <c r="I48" s="151" t="str">
        <f>'Indirect Indicators '!S47</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8" s="151" t="str">
        <f>'Indirect Indicators '!AN47</f>
        <v xml:space="preserve">Agriculture : In the province of 45%planted in the last agricultural season </v>
      </c>
      <c r="K48" s="151" t="str">
        <f>'Indirect Indicators '!AL47</f>
        <v>Sources of Cereals consumed: In the province of 45was market for %, was own production for%, was HFA for %, was gifts for%.</v>
      </c>
      <c r="L48" s="151" t="str">
        <f>'Plausibility Checks'!BS49</f>
        <v>InExpenditure on FoodIs less than 65% for % Is less than 65% for % %</v>
      </c>
      <c r="M48" s="151" t="str">
        <f>'Indirect Indicators '!Y47</f>
        <v>Reason for Displacement : In the province of 45is intercommuncal conflict for % is armed confluct for % is natural disaster for is search for services such as  (health, education, etc.)%</v>
      </c>
      <c r="N48" s="151" t="str">
        <f>'Indirect Indicators '!AS47</f>
        <v>HH shocks: In the province of The percentage of HH that experienced a shock in the last month is %.</v>
      </c>
      <c r="O48" s="151" t="str">
        <f>'Indirect Indicators '!AU47</f>
        <v>Access to improved Sources of Water: In the province of the percentage of HH with access to improved water sources ( including boreholes, piped water, covered wells) is %.</v>
      </c>
      <c r="P48" s="151" t="str">
        <f>'Indirect Indicators '!AW47</f>
        <v>Water treatment: In the province of the percentage of HH treating water is %</v>
      </c>
      <c r="Q48" s="151" t="str">
        <f>'Indirect Indicators '!BA47</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49" spans="1:17" ht="86.45">
      <c r="A49" s="151"/>
      <c r="B49" s="151" t="e">
        <f>#REF!</f>
        <v>#REF!</v>
      </c>
      <c r="C49" s="151" t="e">
        <f>#REF!</f>
        <v>#REF!</v>
      </c>
      <c r="D49" s="151" t="e">
        <f>#REF!</f>
        <v>#REF!</v>
      </c>
      <c r="E49" s="151" t="e">
        <f>#REF!</f>
        <v>#REF!</v>
      </c>
      <c r="F49" s="151" t="str">
        <f>'Indirect Indicators '!N48</f>
        <v>Number of Meals : In the province of 46 the percentage of HH eating 0 meal per day is of %, the percentage of HH eating 1 meal per day is of %, the percentage of HH eating 1 meal per day is of %, the percentage of HH eating 2 meals per day is of  %, the percentage of HH eating 3 meals per day is of %.</v>
      </c>
      <c r="G49" s="151" t="e">
        <f>#REF!</f>
        <v>#REF!</v>
      </c>
      <c r="H49" s="151" t="str">
        <f>'Indirect Indicators '!F48</f>
        <v>Emergency Coping : In the province of 46in the last 30 days (because of a lack of food) the % of HH that begged is%, the proportion that sold last female animal is %, and the percentage of HH that engaged in illegal income earning activities such as theft and prostitution was %</v>
      </c>
      <c r="I49" s="151" t="str">
        <f>'Indirect Indicators '!S48</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49" s="151" t="str">
        <f>'Indirect Indicators '!AN48</f>
        <v xml:space="preserve">Agriculture : In the province of 46%planted in the last agricultural season </v>
      </c>
      <c r="K49" s="151" t="str">
        <f>'Indirect Indicators '!AL48</f>
        <v>Sources of Cereals consumed: In the province of 46was market for %, was own production for%, was HFA for %, was gifts for%.</v>
      </c>
      <c r="L49" s="151" t="str">
        <f>'Plausibility Checks'!BS50</f>
        <v>InExpenditure on FoodIs less than 65% for % Is less than 65% for % %</v>
      </c>
      <c r="M49" s="151" t="str">
        <f>'Indirect Indicators '!Y48</f>
        <v>Reason for Displacement : In the province of 46is intercommuncal conflict for % is armed confluct for % is natural disaster for is search for services such as  (health, education, etc.)%</v>
      </c>
      <c r="N49" s="151" t="str">
        <f>'Indirect Indicators '!AS48</f>
        <v>HH shocks: In the province of The percentage of HH that experienced a shock in the last month is %.</v>
      </c>
      <c r="O49" s="151" t="str">
        <f>'Indirect Indicators '!AU48</f>
        <v>Access to improved Sources of Water: In the province of the percentage of HH with access to improved water sources ( including boreholes, piped water, covered wells) is %.</v>
      </c>
      <c r="P49" s="151" t="str">
        <f>'Indirect Indicators '!AW48</f>
        <v>Water treatment: In the province of the percentage of HH treating water is %</v>
      </c>
      <c r="Q49" s="151" t="str">
        <f>'Indirect Indicators '!BA48</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0" spans="1:17" ht="86.45">
      <c r="A50" s="151"/>
      <c r="B50" s="151" t="e">
        <f>#REF!</f>
        <v>#REF!</v>
      </c>
      <c r="C50" s="151" t="e">
        <f>#REF!</f>
        <v>#REF!</v>
      </c>
      <c r="D50" s="151" t="e">
        <f>#REF!</f>
        <v>#REF!</v>
      </c>
      <c r="E50" s="151" t="e">
        <f>#REF!</f>
        <v>#REF!</v>
      </c>
      <c r="F50" s="151" t="str">
        <f>'Indirect Indicators '!N49</f>
        <v>Number of Meals : In the province of 47 the percentage of HH eating 0 meal per day is of %, the percentage of HH eating 1 meal per day is of %, the percentage of HH eating 1 meal per day is of %, the percentage of HH eating 2 meals per day is of  %, the percentage of HH eating 3 meals per day is of %.</v>
      </c>
      <c r="G50" s="151" t="e">
        <f>#REF!</f>
        <v>#REF!</v>
      </c>
      <c r="H50" s="151" t="str">
        <f>'Indirect Indicators '!F49</f>
        <v>Emergency Coping : In the province of 47in the last 30 days (because of a lack of food) the % of HH that begged is%, the proportion that sold last female animal is %, and the percentage of HH that engaged in illegal income earning activities such as theft and prostitution was %</v>
      </c>
      <c r="I50" s="151" t="str">
        <f>'Indirect Indicators '!S49</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0" s="151" t="str">
        <f>'Indirect Indicators '!AN49</f>
        <v xml:space="preserve">Agriculture : In the province of 47%planted in the last agricultural season </v>
      </c>
      <c r="K50" s="151" t="str">
        <f>'Indirect Indicators '!AL49</f>
        <v>Sources of Cereals consumed: In the province of 47was market for %, was own production for%, was HFA for %, was gifts for%.</v>
      </c>
      <c r="L50" s="151" t="str">
        <f>'Plausibility Checks'!BS51</f>
        <v>InExpenditure on FoodIs less than 65% for % Is less than 65% for % %</v>
      </c>
      <c r="M50" s="151" t="str">
        <f>'Indirect Indicators '!Y49</f>
        <v>Reason for Displacement : In the province of 47is intercommuncal conflict for % is armed confluct for % is natural disaster for is search for services such as  (health, education, etc.)%</v>
      </c>
      <c r="N50" s="151" t="str">
        <f>'Indirect Indicators '!AS49</f>
        <v>HH shocks: In the province of The percentage of HH that experienced a shock in the last month is %.</v>
      </c>
      <c r="O50" s="151" t="str">
        <f>'Indirect Indicators '!AU49</f>
        <v>Access to improved Sources of Water: In the province of the percentage of HH with access to improved water sources ( including boreholes, piped water, covered wells) is %.</v>
      </c>
      <c r="P50" s="151" t="str">
        <f>'Indirect Indicators '!AW49</f>
        <v>Water treatment: In the province of the percentage of HH treating water is %</v>
      </c>
      <c r="Q50" s="151" t="str">
        <f>'Indirect Indicators '!BA49</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1" spans="1:17" ht="86.45">
      <c r="A51" s="151"/>
      <c r="B51" s="151" t="e">
        <f>#REF!</f>
        <v>#REF!</v>
      </c>
      <c r="C51" s="151" t="e">
        <f>#REF!</f>
        <v>#REF!</v>
      </c>
      <c r="D51" s="151" t="e">
        <f>#REF!</f>
        <v>#REF!</v>
      </c>
      <c r="E51" s="151" t="e">
        <f>#REF!</f>
        <v>#REF!</v>
      </c>
      <c r="F51" s="151" t="str">
        <f>'Indirect Indicators '!N50</f>
        <v>Number of Meals : In the province of 48 the percentage of HH eating 0 meal per day is of %, the percentage of HH eating 1 meal per day is of %, the percentage of HH eating 1 meal per day is of %, the percentage of HH eating 2 meals per day is of  %, the percentage of HH eating 3 meals per day is of %.</v>
      </c>
      <c r="G51" s="151" t="e">
        <f>#REF!</f>
        <v>#REF!</v>
      </c>
      <c r="H51" s="151" t="str">
        <f>'Indirect Indicators '!F50</f>
        <v>Emergency Coping : In the province of 48in the last 30 days (because of a lack of food) the % of HH that begged is%, the proportion that sold last female animal is %, and the percentage of HH that engaged in illegal income earning activities such as theft and prostitution was %</v>
      </c>
      <c r="I51" s="151" t="str">
        <f>'Indirect Indicators '!S50</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1" s="151" t="str">
        <f>'Indirect Indicators '!AN50</f>
        <v xml:space="preserve">Agriculture : In the province of 48%planted in the last agricultural season </v>
      </c>
      <c r="K51" s="151" t="str">
        <f>'Indirect Indicators '!AL50</f>
        <v>Sources of Cereals consumed: In the province of 48was market for %, was own production for%, was HFA for %, was gifts for%.</v>
      </c>
      <c r="L51" s="151" t="str">
        <f>'Plausibility Checks'!BS52</f>
        <v>InExpenditure on FoodIs less than 65% for % Is less than 65% for % %</v>
      </c>
      <c r="M51" s="151" t="str">
        <f>'Indirect Indicators '!Y50</f>
        <v>Reason for Displacement : In the province of 48is intercommuncal conflict for % is armed confluct for % is natural disaster for is search for services such as  (health, education, etc.)%</v>
      </c>
      <c r="N51" s="151" t="str">
        <f>'Indirect Indicators '!AS50</f>
        <v>HH shocks: In the province of The percentage of HH that experienced a shock in the last month is %.</v>
      </c>
      <c r="O51" s="151" t="str">
        <f>'Indirect Indicators '!AU50</f>
        <v>Access to improved Sources of Water: In the province of the percentage of HH with access to improved water sources ( including boreholes, piped water, covered wells) is %.</v>
      </c>
      <c r="P51" s="151" t="str">
        <f>'Indirect Indicators '!AW50</f>
        <v>Water treatment: In the province of the percentage of HH treating water is %</v>
      </c>
      <c r="Q51" s="151" t="str">
        <f>'Indirect Indicators '!BA50</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2" spans="1:17" ht="86.45">
      <c r="A52" s="151"/>
      <c r="B52" s="151" t="e">
        <f>#REF!</f>
        <v>#REF!</v>
      </c>
      <c r="C52" s="151" t="e">
        <f>#REF!</f>
        <v>#REF!</v>
      </c>
      <c r="D52" s="151" t="e">
        <f>#REF!</f>
        <v>#REF!</v>
      </c>
      <c r="E52" s="151" t="e">
        <f>#REF!</f>
        <v>#REF!</v>
      </c>
      <c r="F52" s="151" t="str">
        <f>'Indirect Indicators '!N51</f>
        <v>Number of Meals : In the province of 49 the percentage of HH eating 0 meal per day is of %, the percentage of HH eating 1 meal per day is of %, the percentage of HH eating 1 meal per day is of %, the percentage of HH eating 2 meals per day is of  %, the percentage of HH eating 3 meals per day is of %.</v>
      </c>
      <c r="G52" s="151" t="e">
        <f>#REF!</f>
        <v>#REF!</v>
      </c>
      <c r="H52" s="151" t="str">
        <f>'Indirect Indicators '!F51</f>
        <v>Emergency Coping : In the province of 49in the last 30 days (because of a lack of food) the % of HH that begged is%, the proportion that sold last female animal is %, and the percentage of HH that engaged in illegal income earning activities such as theft and prostitution was %</v>
      </c>
      <c r="I52" s="151" t="str">
        <f>'Indirect Indicators '!S51</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2" s="151" t="str">
        <f>'Indirect Indicators '!AN51</f>
        <v xml:space="preserve">Agriculture : In the province of 49%planted in the last agricultural season </v>
      </c>
      <c r="K52" s="151" t="str">
        <f>'Indirect Indicators '!AL51</f>
        <v>Sources of Cereals consumed: In the province of 49was market for %, was own production for%, was HFA for %, was gifts for%.</v>
      </c>
      <c r="L52" s="151" t="str">
        <f>'Plausibility Checks'!BS53</f>
        <v>InExpenditure on FoodIs less than 65% for % Is less than 65% for % %</v>
      </c>
      <c r="M52" s="151" t="str">
        <f>'Indirect Indicators '!Y51</f>
        <v>Reason for Displacement : In the province of 49is intercommuncal conflict for % is armed confluct for % is natural disaster for is search for services such as  (health, education, etc.)%</v>
      </c>
      <c r="N52" s="151" t="str">
        <f>'Indirect Indicators '!AS51</f>
        <v>HH shocks: In the province of The percentage of HH that experienced a shock in the last month is %.</v>
      </c>
      <c r="O52" s="151" t="str">
        <f>'Indirect Indicators '!AU51</f>
        <v>Access to improved Sources of Water: In the province of the percentage of HH with access to improved water sources ( including boreholes, piped water, covered wells) is %.</v>
      </c>
      <c r="P52" s="151" t="str">
        <f>'Indirect Indicators '!AW51</f>
        <v>Water treatment: In the province of the percentage of HH treating water is %</v>
      </c>
      <c r="Q52" s="151" t="str">
        <f>'Indirect Indicators '!BA51</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3" spans="1:17" ht="86.45">
      <c r="A53" s="151"/>
      <c r="B53" s="151" t="e">
        <f>#REF!</f>
        <v>#REF!</v>
      </c>
      <c r="C53" s="151" t="e">
        <f>#REF!</f>
        <v>#REF!</v>
      </c>
      <c r="D53" s="151" t="e">
        <f>#REF!</f>
        <v>#REF!</v>
      </c>
      <c r="E53" s="151" t="e">
        <f>#REF!</f>
        <v>#REF!</v>
      </c>
      <c r="F53" s="151" t="str">
        <f>'Indirect Indicators '!N52</f>
        <v>Number of Meals : In the province of 50 the percentage of HH eating 0 meal per day is of %, the percentage of HH eating 1 meal per day is of %, the percentage of HH eating 1 meal per day is of %, the percentage of HH eating 2 meals per day is of  %, the percentage of HH eating 3 meals per day is of %.</v>
      </c>
      <c r="G53" s="151" t="e">
        <f>#REF!</f>
        <v>#REF!</v>
      </c>
      <c r="H53" s="151" t="str">
        <f>'Indirect Indicators '!F52</f>
        <v>Emergency Coping : In the province of 50in the last 30 days (because of a lack of food) the % of HH that begged is%, the proportion that sold last female animal is %, and the percentage of HH that engaged in illegal income earning activities such as theft and prostitution was %</v>
      </c>
      <c r="I53" s="151" t="str">
        <f>'Indirect Indicators '!S52</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3" s="151" t="str">
        <f>'Indirect Indicators '!AN52</f>
        <v xml:space="preserve">Agriculture : In the province of 50%planted in the last agricultural season </v>
      </c>
      <c r="K53" s="151" t="str">
        <f>'Indirect Indicators '!AL52</f>
        <v>Sources of Cereals consumed: In the province of 50was market for %, was own production for%, was HFA for %, was gifts for%.</v>
      </c>
      <c r="L53" s="151" t="str">
        <f>'Plausibility Checks'!BS54</f>
        <v>InExpenditure on FoodIs less than 65% for % Is less than 65% for % %</v>
      </c>
      <c r="M53" s="151" t="str">
        <f>'Indirect Indicators '!Y52</f>
        <v>Reason for Displacement : In the province of 50is intercommuncal conflict for % is armed confluct for % is natural disaster for is search for services such as  (health, education, etc.)%</v>
      </c>
      <c r="N53" s="151" t="str">
        <f>'Indirect Indicators '!AS52</f>
        <v>HH shocks: In the province of The percentage of HH that experienced a shock in the last month is %.</v>
      </c>
      <c r="O53" s="151" t="str">
        <f>'Indirect Indicators '!AU52</f>
        <v>Access to improved Sources of Water: In the province of the percentage of HH with access to improved water sources ( including boreholes, piped water, covered wells) is %.</v>
      </c>
      <c r="P53" s="151" t="str">
        <f>'Indirect Indicators '!AW52</f>
        <v>Water treatment: In the province of the percentage of HH treating water is %</v>
      </c>
      <c r="Q53" s="151" t="str">
        <f>'Indirect Indicators '!BA52</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4" spans="1:17" ht="86.45">
      <c r="A54" s="151"/>
      <c r="B54" s="151" t="e">
        <f>#REF!</f>
        <v>#REF!</v>
      </c>
      <c r="C54" s="151" t="e">
        <f>#REF!</f>
        <v>#REF!</v>
      </c>
      <c r="D54" s="151" t="e">
        <f>#REF!</f>
        <v>#REF!</v>
      </c>
      <c r="E54" s="151" t="e">
        <f>#REF!</f>
        <v>#REF!</v>
      </c>
      <c r="F54" s="151" t="str">
        <f>'Indirect Indicators '!N53</f>
        <v>Number of Meals : In the province of 51 the percentage of HH eating 0 meal per day is of %, the percentage of HH eating 1 meal per day is of %, the percentage of HH eating 1 meal per day is of %, the percentage of HH eating 2 meals per day is of  %, the percentage of HH eating 3 meals per day is of %.</v>
      </c>
      <c r="G54" s="151" t="e">
        <f>#REF!</f>
        <v>#REF!</v>
      </c>
      <c r="H54" s="151" t="str">
        <f>'Indirect Indicators '!F53</f>
        <v>Emergency Coping : In the province of 51in the last 30 days (because of a lack of food) the % of HH that begged is%, the proportion that sold last female animal is %, and the percentage of HH that engaged in illegal income earning activities such as theft and prostitution was %</v>
      </c>
      <c r="I54" s="151" t="str">
        <f>'Indirect Indicators '!S53</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4" s="151" t="str">
        <f>'Indirect Indicators '!AN53</f>
        <v xml:space="preserve">Agriculture : In the province of 51%planted in the last agricultural season </v>
      </c>
      <c r="K54" s="151" t="str">
        <f>'Indirect Indicators '!AL53</f>
        <v>Sources of Cereals consumed: In the province of 51was market for %, was own production for%, was HFA for %, was gifts for%.</v>
      </c>
      <c r="L54" s="151" t="str">
        <f>'Plausibility Checks'!BS55</f>
        <v>InExpenditure on FoodIs less than 65% for % Is less than 65% for % %</v>
      </c>
      <c r="M54" s="151" t="str">
        <f>'Indirect Indicators '!Y53</f>
        <v>Reason for Displacement : In the province of 51is intercommuncal conflict for % is armed confluct for % is natural disaster for is search for services such as  (health, education, etc.)%</v>
      </c>
      <c r="N54" s="151" t="str">
        <f>'Indirect Indicators '!AS53</f>
        <v>HH shocks: In the province of The percentage of HH that experienced a shock in the last month is %.</v>
      </c>
      <c r="O54" s="151" t="str">
        <f>'Indirect Indicators '!AU53</f>
        <v>Access to improved Sources of Water: In the province of the percentage of HH with access to improved water sources ( including boreholes, piped water, covered wells) is %.</v>
      </c>
      <c r="P54" s="151" t="str">
        <f>'Indirect Indicators '!AW53</f>
        <v>Water treatment: In the province of the percentage of HH treating water is %</v>
      </c>
      <c r="Q54" s="151" t="str">
        <f>'Indirect Indicators '!BA53</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5" spans="1:17" ht="86.45">
      <c r="A55" s="151"/>
      <c r="B55" s="151" t="e">
        <f>#REF!</f>
        <v>#REF!</v>
      </c>
      <c r="C55" s="151" t="e">
        <f>#REF!</f>
        <v>#REF!</v>
      </c>
      <c r="D55" s="151" t="e">
        <f>#REF!</f>
        <v>#REF!</v>
      </c>
      <c r="E55" s="151" t="e">
        <f>#REF!</f>
        <v>#REF!</v>
      </c>
      <c r="F55" s="151" t="str">
        <f>'Indirect Indicators '!N54</f>
        <v>Number of Meals : In the province of 52 the percentage of HH eating 0 meal per day is of %, the percentage of HH eating 1 meal per day is of %, the percentage of HH eating 1 meal per day is of %, the percentage of HH eating 2 meals per day is of  %, the percentage of HH eating 3 meals per day is of %.</v>
      </c>
      <c r="G55" s="151" t="e">
        <f>#REF!</f>
        <v>#REF!</v>
      </c>
      <c r="H55" s="151" t="str">
        <f>'Indirect Indicators '!F54</f>
        <v>Emergency Coping : In the province of 52in the last 30 days (because of a lack of food) the % of HH that begged is%, the proportion that sold last female animal is %, and the percentage of HH that engaged in illegal income earning activities such as theft and prostitution was %</v>
      </c>
      <c r="I55" s="151" t="str">
        <f>'Indirect Indicators '!S54</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5" s="151" t="str">
        <f>'Indirect Indicators '!AN54</f>
        <v xml:space="preserve">Agriculture : In the province of 52%planted in the last agricultural season </v>
      </c>
      <c r="K55" s="151" t="str">
        <f>'Indirect Indicators '!AL54</f>
        <v>Sources of Cereals consumed: In the province of 52was market for %, was own production for%, was HFA for %, was gifts for%.</v>
      </c>
      <c r="L55" s="151" t="str">
        <f>'Plausibility Checks'!BS56</f>
        <v>InExpenditure on FoodIs less than 65% for % Is less than 65% for % %</v>
      </c>
      <c r="M55" s="151" t="str">
        <f>'Indirect Indicators '!Y54</f>
        <v>Reason for Displacement : In the province of 52is intercommuncal conflict for % is armed confluct for % is natural disaster for is search for services such as  (health, education, etc.)%</v>
      </c>
      <c r="N55" s="151" t="str">
        <f>'Indirect Indicators '!AS54</f>
        <v>HH shocks: In the province of The percentage of HH that experienced a shock in the last month is %.</v>
      </c>
      <c r="O55" s="151" t="str">
        <f>'Indirect Indicators '!AU54</f>
        <v>Access to improved Sources of Water: In the province of the percentage of HH with access to improved water sources ( including boreholes, piped water, covered wells) is %.</v>
      </c>
      <c r="P55" s="151" t="str">
        <f>'Indirect Indicators '!AW54</f>
        <v>Water treatment: In the province of the percentage of HH treating water is %</v>
      </c>
      <c r="Q55" s="151" t="str">
        <f>'Indirect Indicators '!BA54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6" spans="1:17" ht="86.45">
      <c r="A56" s="151"/>
      <c r="B56" s="151" t="e">
        <f>#REF!</f>
        <v>#REF!</v>
      </c>
      <c r="C56" s="151" t="e">
        <f>#REF!</f>
        <v>#REF!</v>
      </c>
      <c r="D56" s="151" t="e">
        <f>#REF!</f>
        <v>#REF!</v>
      </c>
      <c r="E56" s="151" t="e">
        <f>#REF!</f>
        <v>#REF!</v>
      </c>
      <c r="F56" s="151" t="str">
        <f>'Indirect Indicators '!N55</f>
        <v>Number of Meals : In the province of 53 the percentage of HH eating 0 meal per day is of %, the percentage of HH eating 1 meal per day is of %, the percentage of HH eating 1 meal per day is of %, the percentage of HH eating 2 meals per day is of  %, the percentage of HH eating 3 meals per day is of %.</v>
      </c>
      <c r="G56" s="151" t="e">
        <f>#REF!</f>
        <v>#REF!</v>
      </c>
      <c r="H56" s="151" t="str">
        <f>'Indirect Indicators '!F55</f>
        <v>Emergency Coping : In the province of 53in the last 30 days (because of a lack of food) the % of HH that begged is%, the proportion that sold last female animal is %, and the percentage of HH that engaged in illegal income earning activities such as theft and prostitution was %</v>
      </c>
      <c r="I56" s="151" t="str">
        <f>'Indirect Indicators '!S55</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6" s="151" t="str">
        <f>'Indirect Indicators '!AN55</f>
        <v xml:space="preserve">Agriculture : In the province of 53%planted in the last agricultural season </v>
      </c>
      <c r="K56" s="151" t="str">
        <f>'Indirect Indicators '!AL55</f>
        <v>Sources of Cereals consumed: In the province of 53was market for %, was own production for%, was HFA for %, was gifts for%.</v>
      </c>
      <c r="L56" s="151" t="str">
        <f>'Plausibility Checks'!BS57</f>
        <v>InExpenditure on FoodIs less than 65% for % Is less than 65% for % %</v>
      </c>
      <c r="M56" s="151" t="str">
        <f>'Indirect Indicators '!Y55</f>
        <v>Reason for Displacement : In the province of 53is intercommuncal conflict for % is armed confluct for % is natural disaster for is search for services such as  (health, education, etc.)%</v>
      </c>
      <c r="N56" s="151" t="str">
        <f>'Indirect Indicators '!AS55</f>
        <v>HH shocks: In the province of The percentage of HH that experienced a shock in the last month is %.</v>
      </c>
      <c r="O56" s="151" t="str">
        <f>'Indirect Indicators '!AU55</f>
        <v>Access to improved Sources of Water: In the province of the percentage of HH with access to improved water sources ( including boreholes, piped water, covered wells) is %.</v>
      </c>
      <c r="P56" s="151" t="str">
        <f>'Indirect Indicators '!AW55</f>
        <v>Water treatment: In the province of the percentage of HH treating water is %</v>
      </c>
      <c r="Q56" s="151" t="str">
        <f>'Indirect Indicators '!BA55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7" spans="1:17" ht="86.45">
      <c r="A57" s="151"/>
      <c r="B57" s="151" t="e">
        <f>#REF!</f>
        <v>#REF!</v>
      </c>
      <c r="C57" s="151" t="e">
        <f>#REF!</f>
        <v>#REF!</v>
      </c>
      <c r="D57" s="151" t="e">
        <f>#REF!</f>
        <v>#REF!</v>
      </c>
      <c r="E57" s="151" t="e">
        <f>#REF!</f>
        <v>#REF!</v>
      </c>
      <c r="F57" s="151" t="str">
        <f>'Indirect Indicators '!N56</f>
        <v>Number of Meals : In the province of 54 the percentage of HH eating 0 meal per day is of %, the percentage of HH eating 1 meal per day is of %, the percentage of HH eating 1 meal per day is of %, the percentage of HH eating 2 meals per day is of  %, the percentage of HH eating 3 meals per day is of %.</v>
      </c>
      <c r="G57" s="151" t="e">
        <f>#REF!</f>
        <v>#REF!</v>
      </c>
      <c r="H57" s="151" t="str">
        <f>'Indirect Indicators '!F56</f>
        <v>Emergency Coping : In the province of 54in the last 30 days (because of a lack of food) the % of HH that begged is%, the proportion that sold last female animal is %, and the percentage of HH that engaged in illegal income earning activities such as theft and prostitution was %</v>
      </c>
      <c r="I57" s="151" t="str">
        <f>'Indirect Indicators '!S56</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7" s="151" t="str">
        <f>'Indirect Indicators '!AN56</f>
        <v xml:space="preserve">Agriculture : In the province of 54%planted in the last agricultural season </v>
      </c>
      <c r="K57" s="151" t="str">
        <f>'Indirect Indicators '!AL56</f>
        <v>Sources of Cereals consumed: In the province of 54was market for %, was own production for%, was HFA for %, was gifts for%.</v>
      </c>
      <c r="L57" s="151" t="str">
        <f>'Plausibility Checks'!BS58</f>
        <v>InExpenditure on FoodIs less than 65% for % Is less than 65% for % %</v>
      </c>
      <c r="M57" s="151" t="str">
        <f>'Indirect Indicators '!Y56</f>
        <v>Reason for Displacement : In the province of 54is intercommuncal conflict for % is armed confluct for % is natural disaster for is search for services such as  (health, education, etc.)%</v>
      </c>
      <c r="N57" s="151" t="str">
        <f>'Indirect Indicators '!AS56</f>
        <v>HH shocks: In the province of The percentage of HH that experienced a shock in the last month is %.</v>
      </c>
      <c r="O57" s="151" t="str">
        <f>'Indirect Indicators '!AU56</f>
        <v>Access to improved Sources of Water: In the province of the percentage of HH with access to improved water sources ( including boreholes, piped water, covered wells) is %.</v>
      </c>
      <c r="P57" s="151" t="str">
        <f>'Indirect Indicators '!AW56</f>
        <v>Water treatment: In the province of the percentage of HH treating water is %</v>
      </c>
      <c r="Q57" s="151" t="str">
        <f>'Indirect Indicators '!BA56</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8" spans="1:17" ht="86.45">
      <c r="A58" s="151"/>
      <c r="B58" s="151" t="e">
        <f>#REF!</f>
        <v>#REF!</v>
      </c>
      <c r="C58" s="151" t="e">
        <f>#REF!</f>
        <v>#REF!</v>
      </c>
      <c r="D58" s="151" t="e">
        <f>#REF!</f>
        <v>#REF!</v>
      </c>
      <c r="E58" s="151" t="e">
        <f>#REF!</f>
        <v>#REF!</v>
      </c>
      <c r="F58" s="151" t="str">
        <f>'Indirect Indicators '!N57</f>
        <v>Number of Meals : In the province of 55 the percentage of HH eating 0 meal per day is of %, the percentage of HH eating 1 meal per day is of %, the percentage of HH eating 1 meal per day is of %, the percentage of HH eating 2 meals per day is of  %, the percentage of HH eating 3 meals per day is of %.</v>
      </c>
      <c r="G58" s="151" t="e">
        <f>#REF!</f>
        <v>#REF!</v>
      </c>
      <c r="H58" s="151" t="str">
        <f>'Indirect Indicators '!F57</f>
        <v>Emergency Coping : In the province of 55in the last 30 days (because of a lack of food) the % of HH that begged is%, the proportion that sold last female animal is %, and the percentage of HH that engaged in illegal income earning activities such as theft and prostitution was %</v>
      </c>
      <c r="I58" s="151" t="str">
        <f>'Indirect Indicators '!S57</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8" s="151" t="str">
        <f>'Indirect Indicators '!AN57</f>
        <v xml:space="preserve">Agriculture : In the province of 55%planted in the last agricultural season </v>
      </c>
      <c r="K58" s="151" t="str">
        <f>'Indirect Indicators '!AL57</f>
        <v>Sources of Cereals consumed: In the province of 55was market for %, was own production for%, was HFA for %, was gifts for%.</v>
      </c>
      <c r="L58" s="151" t="str">
        <f>'Plausibility Checks'!BS59</f>
        <v>InExpenditure on FoodIs less than 65% for % Is less than 65% for % %</v>
      </c>
      <c r="M58" s="151" t="str">
        <f>'Indirect Indicators '!Y57</f>
        <v>Reason for Displacement : In the province of 55is intercommuncal conflict for % is armed confluct for % is natural disaster for is search for services such as  (health, education, etc.)%</v>
      </c>
      <c r="N58" s="151" t="str">
        <f>'Indirect Indicators '!AS57</f>
        <v>HH shocks: In the province of The percentage of HH that experienced a shock in the last month is %.</v>
      </c>
      <c r="O58" s="151" t="str">
        <f>'Indirect Indicators '!AU57</f>
        <v>Access to improved Sources of Water: In the province of the percentage of HH with access to improved water sources ( including boreholes, piped water, covered wells) is %.</v>
      </c>
      <c r="P58" s="151" t="str">
        <f>'Indirect Indicators '!AW57</f>
        <v>Water treatment: In the province of the percentage of HH treating water is %</v>
      </c>
      <c r="Q58" s="151" t="str">
        <f>'Indirect Indicators '!BA57</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59" spans="1:17" ht="86.45">
      <c r="A59" s="151"/>
      <c r="B59" s="151" t="e">
        <f>#REF!</f>
        <v>#REF!</v>
      </c>
      <c r="C59" s="151" t="e">
        <f>#REF!</f>
        <v>#REF!</v>
      </c>
      <c r="D59" s="151" t="e">
        <f>#REF!</f>
        <v>#REF!</v>
      </c>
      <c r="E59" s="151" t="e">
        <f>#REF!</f>
        <v>#REF!</v>
      </c>
      <c r="F59" s="151" t="str">
        <f>'Indirect Indicators '!N58</f>
        <v>Number of Meals : In the province of 56 the percentage of HH eating 0 meal per day is of %, the percentage of HH eating 1 meal per day is of %, the percentage of HH eating 1 meal per day is of %, the percentage of HH eating 2 meals per day is of  %, the percentage of HH eating 3 meals per day is of %.</v>
      </c>
      <c r="G59" s="151" t="e">
        <f>#REF!</f>
        <v>#REF!</v>
      </c>
      <c r="H59" s="151" t="str">
        <f>'Indirect Indicators '!F58</f>
        <v>Emergency Coping : In the province of 56in the last 30 days (because of a lack of food) the % of HH that begged is%, the proportion that sold last female animal is %, and the percentage of HH that engaged in illegal income earning activities such as theft and prostitution was %</v>
      </c>
      <c r="I59" s="151" t="str">
        <f>'Indirect Indicators '!S58</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59" s="151" t="str">
        <f>'Indirect Indicators '!AN58</f>
        <v xml:space="preserve">Agriculture : In the province of 56%planted in the last agricultural season </v>
      </c>
      <c r="K59" s="151" t="str">
        <f>'Indirect Indicators '!AL58</f>
        <v>Sources of Cereals consumed: In the province of 56was market for %, was own production for%, was HFA for %, was gifts for%.</v>
      </c>
      <c r="L59" s="151" t="str">
        <f>'Plausibility Checks'!BS60</f>
        <v>InExpenditure on FoodIs less than 65% for % Is less than 65% for % %</v>
      </c>
      <c r="M59" s="151" t="str">
        <f>'Indirect Indicators '!Y58</f>
        <v>Reason for Displacement : In the province of 56is intercommuncal conflict for % is armed confluct for % is natural disaster for is search for services such as  (health, education, etc.)%</v>
      </c>
      <c r="N59" s="151" t="str">
        <f>'Indirect Indicators '!AS58</f>
        <v>HH shocks: In the province of The percentage of HH that experienced a shock in the last month is %.</v>
      </c>
      <c r="O59" s="151" t="str">
        <f>'Indirect Indicators '!AU58</f>
        <v>Access to improved Sources of Water: In the province of the percentage of HH with access to improved water sources ( including boreholes, piped water, covered wells) is %.</v>
      </c>
      <c r="P59" s="151" t="str">
        <f>'Indirect Indicators '!AW58</f>
        <v>Water treatment: In the province of the percentage of HH treating water is %</v>
      </c>
      <c r="Q59" s="151" t="str">
        <f>'Indirect Indicators '!BA58</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0" spans="1:17" ht="86.45">
      <c r="A60" s="151"/>
      <c r="B60" s="151" t="e">
        <f>#REF!</f>
        <v>#REF!</v>
      </c>
      <c r="C60" s="151" t="e">
        <f>#REF!</f>
        <v>#REF!</v>
      </c>
      <c r="D60" s="151" t="e">
        <f>#REF!</f>
        <v>#REF!</v>
      </c>
      <c r="E60" s="151" t="e">
        <f>#REF!</f>
        <v>#REF!</v>
      </c>
      <c r="F60" s="151" t="str">
        <f>'Indirect Indicators '!N59</f>
        <v>Number of Meals : In the province of 57 the percentage of HH eating 0 meal per day is of %, the percentage of HH eating 1 meal per day is of %, the percentage of HH eating 1 meal per day is of %, the percentage of HH eating 2 meals per day is of  %, the percentage of HH eating 3 meals per day is of %.</v>
      </c>
      <c r="G60" s="151" t="e">
        <f>#REF!</f>
        <v>#REF!</v>
      </c>
      <c r="H60" s="151" t="str">
        <f>'Indirect Indicators '!F59</f>
        <v>Emergency Coping : In the province of 57in the last 30 days (because of a lack of food) the % of HH that begged is%, the proportion that sold last female animal is %, and the percentage of HH that engaged in illegal income earning activities such as theft and prostitution was %</v>
      </c>
      <c r="I60" s="151" t="str">
        <f>'Indirect Indicators '!S59</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0" s="151" t="str">
        <f>'Indirect Indicators '!AN59</f>
        <v xml:space="preserve">Agriculture : In the province of 57%planted in the last agricultural season </v>
      </c>
      <c r="K60" s="151" t="str">
        <f>'Indirect Indicators '!AL59</f>
        <v>Sources of Cereals consumed: In the province of 57was market for %, was own production for%, was HFA for %, was gifts for%.</v>
      </c>
      <c r="L60" s="151" t="str">
        <f>'Plausibility Checks'!BS61</f>
        <v>InExpenditure on FoodIs less than 65% for % Is less than 65% for % %</v>
      </c>
      <c r="M60" s="151" t="str">
        <f>'Indirect Indicators '!Y59</f>
        <v>Reason for Displacement : In the province of 57is intercommuncal conflict for % is armed confluct for % is natural disaster for is search for services such as  (health, education, etc.)%</v>
      </c>
      <c r="N60" s="151" t="str">
        <f>'Indirect Indicators '!AS59</f>
        <v>HH shocks: In the province of The percentage of HH that experienced a shock in the last month is %.</v>
      </c>
      <c r="O60" s="151" t="str">
        <f>'Indirect Indicators '!AU59</f>
        <v>Access to improved Sources of Water: In the province of the percentage of HH with access to improved water sources ( including boreholes, piped water, covered wells) is %.</v>
      </c>
      <c r="P60" s="151" t="str">
        <f>'Indirect Indicators '!AW59</f>
        <v>Water treatment: In the province of the percentage of HH treating water is %</v>
      </c>
      <c r="Q60" s="151" t="str">
        <f>'Indirect Indicators '!BA59</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1" spans="1:17" ht="86.45">
      <c r="A61" s="151"/>
      <c r="B61" s="151" t="e">
        <f>#REF!</f>
        <v>#REF!</v>
      </c>
      <c r="C61" s="151" t="e">
        <f>#REF!</f>
        <v>#REF!</v>
      </c>
      <c r="D61" s="151" t="e">
        <f>#REF!</f>
        <v>#REF!</v>
      </c>
      <c r="E61" s="151" t="e">
        <f>#REF!</f>
        <v>#REF!</v>
      </c>
      <c r="F61" s="151" t="str">
        <f>'Indirect Indicators '!N60</f>
        <v>Number of Meals : In the province of 58 the percentage of HH eating 0 meal per day is of %, the percentage of HH eating 1 meal per day is of %, the percentage of HH eating 1 meal per day is of %, the percentage of HH eating 2 meals per day is of  %, the percentage of HH eating 3 meals per day is of %.</v>
      </c>
      <c r="G61" s="151" t="e">
        <f>#REF!</f>
        <v>#REF!</v>
      </c>
      <c r="H61" s="151" t="str">
        <f>'Indirect Indicators '!F60</f>
        <v>Emergency Coping : In the province of 58in the last 30 days (because of a lack of food) the % of HH that begged is%, the proportion that sold last female animal is %, and the percentage of HH that engaged in illegal income earning activities such as theft and prostitution was %</v>
      </c>
      <c r="I61" s="151" t="str">
        <f>'Indirect Indicators '!S60</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1" s="151" t="str">
        <f>'Indirect Indicators '!AN60</f>
        <v xml:space="preserve">Agriculture : In the province of 58%planted in the last agricultural season </v>
      </c>
      <c r="K61" s="151" t="str">
        <f>'Indirect Indicators '!AL60</f>
        <v>Sources of Cereals consumed: In the province of 58was market for %, was own production for%, was HFA for %, was gifts for%.</v>
      </c>
      <c r="L61" s="151" t="str">
        <f>'Plausibility Checks'!BS62</f>
        <v>InExpenditure on FoodIs less than 65% for % Is less than 65% for % %</v>
      </c>
      <c r="M61" s="151" t="str">
        <f>'Indirect Indicators '!Y60</f>
        <v>Reason for Displacement : In the province of 58is intercommuncal conflict for % is armed confluct for % is natural disaster for is search for services such as  (health, education, etc.)%</v>
      </c>
      <c r="N61" s="151" t="str">
        <f>'Indirect Indicators '!AS60</f>
        <v>HH shocks: In the province of The percentage of HH that experienced a shock in the last month is %.</v>
      </c>
      <c r="O61" s="151" t="str">
        <f>'Indirect Indicators '!AU60</f>
        <v>Access to improved Sources of Water: In the province of the percentage of HH with access to improved water sources ( including boreholes, piped water, covered wells) is %.</v>
      </c>
      <c r="P61" s="151" t="str">
        <f>'Indirect Indicators '!AW60</f>
        <v>Water treatment: In the province of the percentage of HH treating water is %</v>
      </c>
      <c r="Q61" s="151" t="str">
        <f>'Indirect Indicators '!BA60</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2" spans="1:17" ht="86.45">
      <c r="A62" s="151"/>
      <c r="B62" s="151" t="e">
        <f>#REF!</f>
        <v>#REF!</v>
      </c>
      <c r="C62" s="151" t="e">
        <f>#REF!</f>
        <v>#REF!</v>
      </c>
      <c r="D62" s="151" t="e">
        <f>#REF!</f>
        <v>#REF!</v>
      </c>
      <c r="E62" s="151" t="e">
        <f>#REF!</f>
        <v>#REF!</v>
      </c>
      <c r="F62" s="151" t="str">
        <f>'Indirect Indicators '!N61</f>
        <v>Number of Meals : In the province of 59 the percentage of HH eating 0 meal per day is of %, the percentage of HH eating 1 meal per day is of %, the percentage of HH eating 1 meal per day is of %, the percentage of HH eating 2 meals per day is of  %, the percentage of HH eating 3 meals per day is of %.</v>
      </c>
      <c r="G62" s="151" t="e">
        <f>#REF!</f>
        <v>#REF!</v>
      </c>
      <c r="H62" s="151" t="str">
        <f>'Indirect Indicators '!F61</f>
        <v>Emergency Coping : In the province of 59in the last 30 days (because of a lack of food) the % of HH that begged is%, the proportion that sold last female animal is %, and the percentage of HH that engaged in illegal income earning activities such as theft and prostitution was %</v>
      </c>
      <c r="I62" s="151" t="str">
        <f>'Indirect Indicators '!S61</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2" s="151" t="str">
        <f>'Indirect Indicators '!AN61</f>
        <v xml:space="preserve">Agriculture : In the province of 59%planted in the last agricultural season </v>
      </c>
      <c r="K62" s="151" t="str">
        <f>'Indirect Indicators '!AL61</f>
        <v>Sources of Cereals consumed: In the province of 59was market for %, was own production for%, was HFA for %, was gifts for%.</v>
      </c>
      <c r="L62" s="151" t="str">
        <f>'Plausibility Checks'!BS63</f>
        <v>InExpenditure on FoodIs less than 65% for % Is less than 65% for % %</v>
      </c>
      <c r="M62" s="151" t="str">
        <f>'Indirect Indicators '!Y61</f>
        <v>Reason for Displacement : In the province of 59is intercommuncal conflict for % is armed confluct for % is natural disaster for is search for services such as  (health, education, etc.)%</v>
      </c>
      <c r="N62" s="151" t="str">
        <f>'Indirect Indicators '!AS61</f>
        <v>HH shocks: In the province of The percentage of HH that experienced a shock in the last month is %.</v>
      </c>
      <c r="O62" s="151" t="str">
        <f>'Indirect Indicators '!AU61</f>
        <v>Access to improved Sources of Water: In the province of the percentage of HH with access to improved water sources ( including boreholes, piped water, covered wells) is %.</v>
      </c>
      <c r="P62" s="151" t="str">
        <f>'Indirect Indicators '!AW61</f>
        <v>Water treatment: In the province of the percentage of HH treating water is %</v>
      </c>
      <c r="Q62" s="151" t="str">
        <f>'Indirect Indicators '!BA61</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3" spans="1:17" ht="86.45">
      <c r="A63" s="151"/>
      <c r="B63" s="151" t="e">
        <f>#REF!</f>
        <v>#REF!</v>
      </c>
      <c r="C63" s="151" t="e">
        <f>#REF!</f>
        <v>#REF!</v>
      </c>
      <c r="D63" s="151" t="e">
        <f>#REF!</f>
        <v>#REF!</v>
      </c>
      <c r="E63" s="151" t="e">
        <f>#REF!</f>
        <v>#REF!</v>
      </c>
      <c r="F63" s="151" t="str">
        <f>'Indirect Indicators '!N62</f>
        <v>Number of Meals : In the province of 60 the percentage of HH eating 0 meal per day is of %, the percentage of HH eating 1 meal per day is of %, the percentage of HH eating 1 meal per day is of %, the percentage of HH eating 2 meals per day is of  %, the percentage of HH eating 3 meals per day is of %.</v>
      </c>
      <c r="G63" s="151" t="e">
        <f>#REF!</f>
        <v>#REF!</v>
      </c>
      <c r="H63" s="151" t="str">
        <f>'Indirect Indicators '!F62</f>
        <v>Emergency Coping : In the province of 60in the last 30 days (because of a lack of food) the % of HH that begged is%, the proportion that sold last female animal is %, and the percentage of HH that engaged in illegal income earning activities such as theft and prostitution was %</v>
      </c>
      <c r="I63" s="151" t="str">
        <f>'Indirect Indicators '!S62</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3" s="151" t="str">
        <f>'Indirect Indicators '!AN62</f>
        <v xml:space="preserve">Agriculture : In the province of 60%planted in the last agricultural season </v>
      </c>
      <c r="K63" s="151" t="str">
        <f>'Indirect Indicators '!AL62</f>
        <v>Sources of Cereals consumed: In the province of 60was market for %, was own production for%, was HFA for %, was gifts for%.</v>
      </c>
      <c r="L63" s="151" t="str">
        <f>'Plausibility Checks'!BS64</f>
        <v>InExpenditure on FoodIs less than 65% for % Is less than 65% for % %</v>
      </c>
      <c r="M63" s="151" t="str">
        <f>'Indirect Indicators '!Y62</f>
        <v>Reason for Displacement : In the province of 60is intercommuncal conflict for % is armed confluct for % is natural disaster for is search for services such as  (health, education, etc.)%</v>
      </c>
      <c r="N63" s="151" t="str">
        <f>'Indirect Indicators '!AS62</f>
        <v>HH shocks: In the province of The percentage of HH that experienced a shock in the last month is %.</v>
      </c>
      <c r="O63" s="151" t="str">
        <f>'Indirect Indicators '!AU62</f>
        <v>Access to improved Sources of Water: In the province of the percentage of HH with access to improved water sources ( including boreholes, piped water, covered wells) is %.</v>
      </c>
      <c r="P63" s="151" t="str">
        <f>'Indirect Indicators '!AW62</f>
        <v>Water treatment: In the province of the percentage of HH treating water is %</v>
      </c>
      <c r="Q63" s="151" t="str">
        <f>'Indirect Indicators '!BA62</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4" spans="1:17" ht="86.45">
      <c r="A64" s="151"/>
      <c r="B64" s="151" t="e">
        <f>#REF!</f>
        <v>#REF!</v>
      </c>
      <c r="C64" s="151" t="e">
        <f>#REF!</f>
        <v>#REF!</v>
      </c>
      <c r="D64" s="151" t="e">
        <f>#REF!</f>
        <v>#REF!</v>
      </c>
      <c r="E64" s="151" t="e">
        <f>#REF!</f>
        <v>#REF!</v>
      </c>
      <c r="F64" s="151" t="str">
        <f>'Indirect Indicators '!N63</f>
        <v>Number of Meals : In the province of 61 the percentage of HH eating 0 meal per day is of %, the percentage of HH eating 1 meal per day is of %, the percentage of HH eating 1 meal per day is of %, the percentage of HH eating 2 meals per day is of  %, the percentage of HH eating 3 meals per day is of %.</v>
      </c>
      <c r="G64" s="151" t="e">
        <f>#REF!</f>
        <v>#REF!</v>
      </c>
      <c r="H64" s="151" t="str">
        <f>'Indirect Indicators '!F63</f>
        <v>Emergency Coping : In the province of 61in the last 30 days (because of a lack of food) the % of HH that begged is%, the proportion that sold last female animal is %, and the percentage of HH that engaged in illegal income earning activities such as theft and prostitution was %</v>
      </c>
      <c r="I64" s="151" t="str">
        <f>'Indirect Indicators '!S63</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4" s="151" t="str">
        <f>'Indirect Indicators '!AN63</f>
        <v xml:space="preserve">Agriculture : In the province of 61%planted in the last agricultural season </v>
      </c>
      <c r="K64" s="151" t="str">
        <f>'Indirect Indicators '!AL63</f>
        <v>Sources of Cereals consumed: In the province of 61was market for %, was own production for%, was HFA for %, was gifts for%.</v>
      </c>
      <c r="L64" s="151" t="str">
        <f>'Plausibility Checks'!BS65</f>
        <v>InExpenditure on FoodIs less than 65% for % Is less than 65% for % %</v>
      </c>
      <c r="M64" s="151" t="str">
        <f>'Indirect Indicators '!Y63</f>
        <v>Reason for Displacement : In the province of 61is intercommuncal conflict for % is armed confluct for % is natural disaster for is search for services such as  (health, education, etc.)%</v>
      </c>
      <c r="N64" s="151" t="str">
        <f>'Indirect Indicators '!AS63</f>
        <v>HH shocks: In the province of The percentage of HH that experienced a shock in the last month is %.</v>
      </c>
      <c r="O64" s="151" t="str">
        <f>'Indirect Indicators '!AU63</f>
        <v>Access to improved Sources of Water: In the province of the percentage of HH with access to improved water sources ( including boreholes, piped water, covered wells) is %.</v>
      </c>
      <c r="P64" s="151" t="str">
        <f>'Indirect Indicators '!AW63</f>
        <v>Water treatment: In the province of the percentage of HH treating water is %</v>
      </c>
      <c r="Q64" s="151" t="str">
        <f>'Indirect Indicators '!BA63</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5" spans="1:17" ht="86.45">
      <c r="A65" s="151"/>
      <c r="B65" s="151" t="e">
        <f>#REF!</f>
        <v>#REF!</v>
      </c>
      <c r="C65" s="151" t="e">
        <f>#REF!</f>
        <v>#REF!</v>
      </c>
      <c r="D65" s="151" t="e">
        <f>#REF!</f>
        <v>#REF!</v>
      </c>
      <c r="E65" s="151" t="e">
        <f>#REF!</f>
        <v>#REF!</v>
      </c>
      <c r="F65" s="151" t="str">
        <f>'Indirect Indicators '!N64</f>
        <v>Number of Meals : In the province of 62 the percentage of HH eating 0 meal per day is of %, the percentage of HH eating 1 meal per day is of %, the percentage of HH eating 1 meal per day is of %, the percentage of HH eating 2 meals per day is of  %, the percentage of HH eating 3 meals per day is of %.</v>
      </c>
      <c r="G65" s="151" t="e">
        <f>#REF!</f>
        <v>#REF!</v>
      </c>
      <c r="H65" s="151" t="str">
        <f>'Indirect Indicators '!F64</f>
        <v>Emergency Coping : In the province of 62in the last 30 days (because of a lack of food) the % of HH that begged is%, the proportion that sold last female animal is %, and the percentage of HH that engaged in illegal income earning activities such as theft and prostitution was %</v>
      </c>
      <c r="I65" s="151" t="str">
        <f>'Indirect Indicators '!S64</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5" s="151" t="str">
        <f>'Indirect Indicators '!AN64</f>
        <v xml:space="preserve">Agriculture : In the province of 62%planted in the last agricultural season </v>
      </c>
      <c r="K65" s="151" t="str">
        <f>'Indirect Indicators '!AL64</f>
        <v>Sources of Cereals consumed: In the province of 62was market for %, was own production for%, was HFA for %, was gifts for%.</v>
      </c>
      <c r="L65" s="151" t="str">
        <f>'Plausibility Checks'!BS66</f>
        <v>InExpenditure on FoodIs less than 65% for % Is less than 65% for % %</v>
      </c>
      <c r="M65" s="151" t="str">
        <f>'Indirect Indicators '!Y64</f>
        <v>Reason for Displacement : In the province of 62is intercommuncal conflict for % is armed confluct for % is natural disaster for is search for services such as  (health, education, etc.)%</v>
      </c>
      <c r="N65" s="151" t="str">
        <f>'Indirect Indicators '!AS64</f>
        <v>HH shocks: In the province of The percentage of HH that experienced a shock in the last month is %.</v>
      </c>
      <c r="O65" s="151" t="str">
        <f>'Indirect Indicators '!AU64</f>
        <v>Access to improved Sources of Water: In the province of the percentage of HH with access to improved water sources ( including boreholes, piped water, covered wells) is %.</v>
      </c>
      <c r="P65" s="151" t="str">
        <f>'Indirect Indicators '!AW64</f>
        <v>Water treatment: In the province of the percentage of HH treating water is %</v>
      </c>
      <c r="Q65" s="151" t="str">
        <f>'Indirect Indicators '!BA64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6" spans="1:17" ht="86.45">
      <c r="A66" s="151"/>
      <c r="B66" s="151" t="e">
        <f>#REF!</f>
        <v>#REF!</v>
      </c>
      <c r="C66" s="151" t="e">
        <f>#REF!</f>
        <v>#REF!</v>
      </c>
      <c r="D66" s="151" t="e">
        <f>#REF!</f>
        <v>#REF!</v>
      </c>
      <c r="E66" s="151" t="e">
        <f>#REF!</f>
        <v>#REF!</v>
      </c>
      <c r="F66" s="151" t="str">
        <f>'Indirect Indicators '!N65</f>
        <v>Number of Meals : In the province of 63 the percentage of HH eating 0 meal per day is of %, the percentage of HH eating 1 meal per day is of %, the percentage of HH eating 1 meal per day is of %, the percentage of HH eating 2 meals per day is of  %, the percentage of HH eating 3 meals per day is of %.</v>
      </c>
      <c r="G66" s="151" t="e">
        <f>#REF!</f>
        <v>#REF!</v>
      </c>
      <c r="H66" s="151" t="str">
        <f>'Indirect Indicators '!F65</f>
        <v>Emergency Coping : In the province of 63in the last 30 days (because of a lack of food) the % of HH that begged is%, the proportion that sold last female animal is %, and the percentage of HH that engaged in illegal income earning activities such as theft and prostitution was %</v>
      </c>
      <c r="I66" s="151" t="str">
        <f>'Indirect Indicators '!S65</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6" s="151" t="str">
        <f>'Indirect Indicators '!AN65</f>
        <v xml:space="preserve">Agriculture : In the province of 63%planted in the last agricultural season </v>
      </c>
      <c r="K66" s="151" t="str">
        <f>'Indirect Indicators '!AL65</f>
        <v>Sources of Cereals consumed: In the province of 63was market for %, was own production for%, was HFA for %, was gifts for%.</v>
      </c>
      <c r="L66" s="151" t="str">
        <f>'Plausibility Checks'!BS67</f>
        <v>InExpenditure on FoodIs less than 65% for % Is less than 65% for % %</v>
      </c>
      <c r="M66" s="151" t="str">
        <f>'Indirect Indicators '!Y65</f>
        <v>Reason for Displacement : In the province of 63is intercommuncal conflict for % is armed confluct for % is natural disaster for is search for services such as  (health, education, etc.)%</v>
      </c>
      <c r="N66" s="151" t="str">
        <f>'Indirect Indicators '!AS65</f>
        <v>HH shocks: In the province of The percentage of HH that experienced a shock in the last month is %.</v>
      </c>
      <c r="O66" s="151" t="str">
        <f>'Indirect Indicators '!AU65</f>
        <v>Access to improved Sources of Water: In the province of the percentage of HH with access to improved water sources ( including boreholes, piped water, covered wells) is %.</v>
      </c>
      <c r="P66" s="151" t="str">
        <f>'Indirect Indicators '!AW65</f>
        <v>Water treatment: In the province of the percentage of HH treating water is %</v>
      </c>
      <c r="Q66" s="151" t="str">
        <f>'Indirect Indicators '!BA65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7" spans="1:17" ht="86.45">
      <c r="A67" s="151"/>
      <c r="B67" s="151" t="e">
        <f>#REF!</f>
        <v>#REF!</v>
      </c>
      <c r="C67" s="151" t="e">
        <f>#REF!</f>
        <v>#REF!</v>
      </c>
      <c r="D67" s="151" t="e">
        <f>#REF!</f>
        <v>#REF!</v>
      </c>
      <c r="E67" s="151" t="e">
        <f>#REF!</f>
        <v>#REF!</v>
      </c>
      <c r="F67" s="151" t="str">
        <f>'Indirect Indicators '!N66</f>
        <v>Number of Meals : In the province of 64 the percentage of HH eating 0 meal per day is of %, the percentage of HH eating 1 meal per day is of %, the percentage of HH eating 1 meal per day is of %, the percentage of HH eating 2 meals per day is of  %, the percentage of HH eating 3 meals per day is of %.</v>
      </c>
      <c r="G67" s="151" t="e">
        <f>#REF!</f>
        <v>#REF!</v>
      </c>
      <c r="H67" s="151" t="str">
        <f>'Indirect Indicators '!F66</f>
        <v>Emergency Coping : In the province of 64in the last 30 days (because of a lack of food) the % of HH that begged is%, the proportion that sold last female animal is %, and the percentage of HH that engaged in illegal income earning activities such as theft and prostitution was %</v>
      </c>
      <c r="I67" s="151" t="str">
        <f>'Indirect Indicators '!S66</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7" s="151" t="str">
        <f>'Indirect Indicators '!AN66</f>
        <v xml:space="preserve">Agriculture : In the province of 64%planted in the last agricultural season </v>
      </c>
      <c r="K67" s="151" t="str">
        <f>'Indirect Indicators '!AL66</f>
        <v>Sources of Cereals consumed: In the province of 64was market for %, was own production for%, was HFA for %, was gifts for%.</v>
      </c>
      <c r="L67" s="151" t="str">
        <f>'Plausibility Checks'!BS68</f>
        <v>InExpenditure on FoodIs less than 65% for % Is less than 65% for % %</v>
      </c>
      <c r="M67" s="151" t="str">
        <f>'Indirect Indicators '!Y66</f>
        <v>Reason for Displacement : In the province of 64is intercommuncal conflict for % is armed confluct for % is natural disaster for is search for services such as  (health, education, etc.)%</v>
      </c>
      <c r="N67" s="151" t="str">
        <f>'Indirect Indicators '!AS66</f>
        <v>HH shocks: In the province of The percentage of HH that experienced a shock in the last month is %.</v>
      </c>
      <c r="O67" s="151" t="str">
        <f>'Indirect Indicators '!AU66</f>
        <v>Access to improved Sources of Water: In the province of the percentage of HH with access to improved water sources ( including boreholes, piped water, covered wells) is %.</v>
      </c>
      <c r="P67" s="151" t="str">
        <f>'Indirect Indicators '!AW66</f>
        <v>Water treatment: In the province of the percentage of HH treating water is %</v>
      </c>
      <c r="Q67" s="151" t="str">
        <f>'Indirect Indicators '!BA66</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8" spans="1:17" ht="86.45">
      <c r="A68" s="151"/>
      <c r="B68" s="151" t="e">
        <f>#REF!</f>
        <v>#REF!</v>
      </c>
      <c r="C68" s="151" t="e">
        <f>#REF!</f>
        <v>#REF!</v>
      </c>
      <c r="D68" s="151" t="e">
        <f>#REF!</f>
        <v>#REF!</v>
      </c>
      <c r="E68" s="151" t="e">
        <f>#REF!</f>
        <v>#REF!</v>
      </c>
      <c r="F68" s="151" t="str">
        <f>'Indirect Indicators '!N67</f>
        <v>Number of Meals : In the province of 65 the percentage of HH eating 0 meal per day is of %, the percentage of HH eating 1 meal per day is of %, the percentage of HH eating 1 meal per day is of %, the percentage of HH eating 2 meals per day is of  %, the percentage of HH eating 3 meals per day is of %.</v>
      </c>
      <c r="G68" s="151" t="e">
        <f>#REF!</f>
        <v>#REF!</v>
      </c>
      <c r="H68" s="151" t="str">
        <f>'Indirect Indicators '!F67</f>
        <v>Emergency Coping : In the province of 65in the last 30 days (because of a lack of food) the % of HH that begged is%, the proportion that sold last female animal is %, and the percentage of HH that engaged in illegal income earning activities such as theft and prostitution was %</v>
      </c>
      <c r="I68" s="151" t="str">
        <f>'Indirect Indicators '!S67</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8" s="151" t="str">
        <f>'Indirect Indicators '!AN67</f>
        <v xml:space="preserve">Agriculture : In the province of 65%planted in the last agricultural season </v>
      </c>
      <c r="K68" s="151" t="str">
        <f>'Indirect Indicators '!AL67</f>
        <v>Sources of Cereals consumed: In the province of 65was market for %, was own production for%, was HFA for %, was gifts for%.</v>
      </c>
      <c r="L68" s="151" t="str">
        <f>'Plausibility Checks'!BS69</f>
        <v>InExpenditure on FoodIs less than 65% for % Is less than 65% for % %</v>
      </c>
      <c r="M68" s="151" t="str">
        <f>'Indirect Indicators '!Y67</f>
        <v>Reason for Displacement : In the province of 65is intercommuncal conflict for % is armed confluct for % is natural disaster for is search for services such as  (health, education, etc.)%</v>
      </c>
      <c r="N68" s="151" t="str">
        <f>'Indirect Indicators '!AS67</f>
        <v>HH shocks: In the province of The percentage of HH that experienced a shock in the last month is %.</v>
      </c>
      <c r="O68" s="151" t="str">
        <f>'Indirect Indicators '!AU67</f>
        <v>Access to improved Sources of Water: In the province of the percentage of HH with access to improved water sources ( including boreholes, piped water, covered wells) is %.</v>
      </c>
      <c r="P68" s="151" t="str">
        <f>'Indirect Indicators '!AW67</f>
        <v>Water treatment: In the province of the percentage of HH treating water is %</v>
      </c>
      <c r="Q68" s="151" t="str">
        <f>'Indirect Indicators '!BA67</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69" spans="1:17" ht="86.45">
      <c r="A69" s="151"/>
      <c r="B69" s="151" t="e">
        <f>#REF!</f>
        <v>#REF!</v>
      </c>
      <c r="C69" s="151" t="e">
        <f>#REF!</f>
        <v>#REF!</v>
      </c>
      <c r="D69" s="151" t="e">
        <f>#REF!</f>
        <v>#REF!</v>
      </c>
      <c r="E69" s="151" t="e">
        <f>#REF!</f>
        <v>#REF!</v>
      </c>
      <c r="F69" s="151" t="str">
        <f>'Indirect Indicators '!N68</f>
        <v>Number of Meals : In the province of 66 the percentage of HH eating 0 meal per day is of %, the percentage of HH eating 1 meal per day is of %, the percentage of HH eating 1 meal per day is of %, the percentage of HH eating 2 meals per day is of  %, the percentage of HH eating 3 meals per day is of %.</v>
      </c>
      <c r="G69" s="151" t="e">
        <f>#REF!</f>
        <v>#REF!</v>
      </c>
      <c r="H69" s="151" t="str">
        <f>'Indirect Indicators '!F68</f>
        <v>Emergency Coping : In the province of 66in the last 30 days (because of a lack of food) the % of HH that begged is%, the proportion that sold last female animal is %, and the percentage of HH that engaged in illegal income earning activities such as theft and prostitution was %</v>
      </c>
      <c r="I69" s="151" t="str">
        <f>'Indirect Indicators '!S68</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69" s="151" t="str">
        <f>'Indirect Indicators '!AN68</f>
        <v xml:space="preserve">Agriculture : In the province of 66%planted in the last agricultural season </v>
      </c>
      <c r="K69" s="151" t="str">
        <f>'Indirect Indicators '!AL68</f>
        <v>Sources of Cereals consumed: In the province of 66was market for %, was own production for%, was HFA for %, was gifts for%.</v>
      </c>
      <c r="L69" s="151" t="str">
        <f>'Plausibility Checks'!BS70</f>
        <v>InExpenditure on FoodIs less than 65% for % Is less than 65% for % %</v>
      </c>
      <c r="M69" s="151" t="str">
        <f>'Indirect Indicators '!Y68</f>
        <v>Reason for Displacement : In the province of 66is intercommuncal conflict for % is armed confluct for % is natural disaster for is search for services such as  (health, education, etc.)%</v>
      </c>
      <c r="N69" s="151" t="str">
        <f>'Indirect Indicators '!AS68</f>
        <v>HH shocks: In the province of The percentage of HH that experienced a shock in the last month is %.</v>
      </c>
      <c r="O69" s="151" t="str">
        <f>'Indirect Indicators '!AU68</f>
        <v>Access to improved Sources of Water: In the province of the percentage of HH with access to improved water sources ( including boreholes, piped water, covered wells) is %.</v>
      </c>
      <c r="P69" s="151" t="str">
        <f>'Indirect Indicators '!AW68</f>
        <v>Water treatment: In the province of the percentage of HH treating water is %</v>
      </c>
      <c r="Q69" s="151" t="str">
        <f>'Indirect Indicators '!BA68</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0" spans="1:17" ht="86.45">
      <c r="A70" s="151"/>
      <c r="B70" s="151" t="e">
        <f>#REF!</f>
        <v>#REF!</v>
      </c>
      <c r="C70" s="151" t="e">
        <f>#REF!</f>
        <v>#REF!</v>
      </c>
      <c r="D70" s="151" t="e">
        <f>#REF!</f>
        <v>#REF!</v>
      </c>
      <c r="E70" s="151" t="e">
        <f>#REF!</f>
        <v>#REF!</v>
      </c>
      <c r="F70" s="151" t="str">
        <f>'Indirect Indicators '!N69</f>
        <v>Number of Meals : In the province of 67 the percentage of HH eating 0 meal per day is of %, the percentage of HH eating 1 meal per day is of %, the percentage of HH eating 1 meal per day is of %, the percentage of HH eating 2 meals per day is of  %, the percentage of HH eating 3 meals per day is of %.</v>
      </c>
      <c r="G70" s="151" t="e">
        <f>#REF!</f>
        <v>#REF!</v>
      </c>
      <c r="H70" s="151" t="str">
        <f>'Indirect Indicators '!F69</f>
        <v>Emergency Coping : In the province of 67in the last 30 days (because of a lack of food) the % of HH that begged is%, the proportion that sold last female animal is %, and the percentage of HH that engaged in illegal income earning activities such as theft and prostitution was %</v>
      </c>
      <c r="I70" s="151" t="str">
        <f>'Indirect Indicators '!S69</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70" s="151" t="str">
        <f>'Indirect Indicators '!AN69</f>
        <v xml:space="preserve">Agriculture : In the province of 67%planted in the last agricultural season </v>
      </c>
      <c r="K70" s="151" t="str">
        <f>'Indirect Indicators '!AL69</f>
        <v>Sources of Cereals consumed: In the province of 67was market for %, was own production for%, was HFA for %, was gifts for%.</v>
      </c>
      <c r="L70" s="151" t="str">
        <f>'Plausibility Checks'!BS71</f>
        <v>InExpenditure on FoodIs less than 65% for % Is less than 65% for % %</v>
      </c>
      <c r="M70" s="151" t="str">
        <f>'Indirect Indicators '!Y69</f>
        <v>Reason for Displacement : In the province of 67is intercommuncal conflict for % is armed confluct for % is natural disaster for is search for services such as  (health, education, etc.)%</v>
      </c>
      <c r="N70" s="151" t="str">
        <f>'Indirect Indicators '!AS69</f>
        <v>HH shocks: In the province of The percentage of HH that experienced a shock in the last month is %.</v>
      </c>
      <c r="O70" s="151" t="str">
        <f>'Indirect Indicators '!AU69</f>
        <v>Access to improved Sources of Water: In the province of the percentage of HH with access to improved water sources ( including boreholes, piped water, covered wells) is %.</v>
      </c>
      <c r="P70" s="151" t="str">
        <f>'Indirect Indicators '!AW69</f>
        <v>Water treatment: In the province of the percentage of HH treating water is %</v>
      </c>
      <c r="Q70" s="151" t="str">
        <f>'Indirect Indicators '!BA69</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1" spans="1:17" ht="86.45">
      <c r="B71" s="151" t="e">
        <f>#REF!</f>
        <v>#REF!</v>
      </c>
      <c r="C71" s="151" t="e">
        <f>#REF!</f>
        <v>#REF!</v>
      </c>
      <c r="D71" s="151" t="e">
        <f>#REF!</f>
        <v>#REF!</v>
      </c>
      <c r="E71" s="151" t="e">
        <f>#REF!</f>
        <v>#REF!</v>
      </c>
      <c r="F71" s="151" t="str">
        <f>'Indirect Indicators '!N70</f>
        <v>Number of Meals : In the province of 68 the percentage of HH eating 0 meal per day is of %, the percentage of HH eating 1 meal per day is of %, the percentage of HH eating 1 meal per day is of %, the percentage of HH eating 2 meals per day is of  %, the percentage of HH eating 3 meals per day is of %.</v>
      </c>
      <c r="G71" s="151" t="e">
        <f>#REF!</f>
        <v>#REF!</v>
      </c>
      <c r="H71" s="151" t="str">
        <f>'Indirect Indicators '!F70</f>
        <v>Emergency Coping : In the province of 68in the last 30 days (because of a lack of food) the % of HH that begged is%, the proportion that sold last female animal is %, and the percentage of HH that engaged in illegal income earning activities such as theft and prostitution was %</v>
      </c>
      <c r="I71" s="151" t="str">
        <f>'Indirect Indicators '!S70</f>
        <v>HH Food Stocks: In the province of the percentage of HH with less than 1 months of stocks is %%, the percentage of HH with less than 2-3 months of stocks is %, the percentage of HH with less than 4-5 months of stocks is %%, the percentage of HH with less than more than 6 months of  food stocks is %%.</v>
      </c>
      <c r="J71" s="151" t="str">
        <f>'Indirect Indicators '!AN70</f>
        <v xml:space="preserve">Agriculture : In the province of 68%planted in the last agricultural season </v>
      </c>
      <c r="K71" s="151" t="str">
        <f>'Indirect Indicators '!AL70</f>
        <v>Sources of Cereals consumed: In the province of 68was market for %, was own production for%, was HFA for %, was gifts for%.</v>
      </c>
      <c r="M71" s="151" t="str">
        <f>'Indirect Indicators '!Y70</f>
        <v>Reason for Displacement : In the province of 68is intercommuncal conflict for % is armed confluct for % is natural disaster for is search for services such as  (health, education, etc.)%</v>
      </c>
      <c r="N71" s="151" t="str">
        <f>'Indirect Indicators '!AS70</f>
        <v>HH shocks: In the province of The percentage of HH that experienced a shock in the last month is %.</v>
      </c>
      <c r="O71" s="151" t="str">
        <f>'Indirect Indicators '!AU70</f>
        <v>Access to improved Sources of Water: In the province of the percentage of HH with access to improved water sources ( including boreholes, piped water, covered wells) is %.</v>
      </c>
      <c r="P71" s="151" t="str">
        <f>'Indirect Indicators '!AW70</f>
        <v>Water treatment: In the province of the percentage of HH treating water is %</v>
      </c>
      <c r="Q71" s="151" t="str">
        <f>'Indirect Indicators '!BA70</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2" spans="1:17" ht="86.45">
      <c r="B72" s="151" t="e">
        <f>#REF!</f>
        <v>#REF!</v>
      </c>
      <c r="C72" s="151" t="e">
        <f>#REF!</f>
        <v>#REF!</v>
      </c>
      <c r="D72" s="151" t="e">
        <f>#REF!</f>
        <v>#REF!</v>
      </c>
      <c r="E72" s="151" t="e">
        <f>#REF!</f>
        <v>#REF!</v>
      </c>
      <c r="F72" s="151" t="str">
        <f>'Indirect Indicators '!N71</f>
        <v>Number of Meals : In the province of 69 the percentage of HH eating 0 meal per day is of %, the percentage of HH eating 1 meal per day is of %, the percentage of HH eating 1 meal per day is of %, the percentage of HH eating 2 meals per day is of  %, the percentage of HH eating 3 meals per day is of %.</v>
      </c>
      <c r="G72" s="151" t="e">
        <f>#REF!</f>
        <v>#REF!</v>
      </c>
      <c r="H72" s="151" t="str">
        <f>'Indirect Indicators '!F71</f>
        <v>Emergency Coping : In the province of 69in the last 30 days (because of a lack of food) the % of HH that begged is%, the proportion that sold last female animal is %, and the percentage of HH that engaged in illegal income earning activities such as theft and prostitution was %</v>
      </c>
      <c r="I72" s="151">
        <f>'Indirect Indicators '!S71</f>
        <v>0</v>
      </c>
      <c r="J72" s="151" t="str">
        <f>'Indirect Indicators '!AN71</f>
        <v xml:space="preserve">Agriculture : In the province of 69%planted in the last agricultural season </v>
      </c>
      <c r="K72" s="151" t="str">
        <f>'Indirect Indicators '!AL71</f>
        <v>Sources of Cereals consumed: In the province of 69was market for %, was own production for%, was HFA for %, was gifts for%.</v>
      </c>
      <c r="M72" s="151" t="str">
        <f>'Indirect Indicators '!Y71</f>
        <v>Reason for Displacement : In the province of 69is intercommuncal conflict for % is armed confluct for % is natural disaster for is search for services such as  (health, education, etc.)%</v>
      </c>
      <c r="N72" s="151" t="str">
        <f>'Indirect Indicators '!AS71</f>
        <v>HH shocks: In the province of The percentage of HH that experienced a shock in the last month is %.</v>
      </c>
      <c r="O72" s="151" t="str">
        <f>'Indirect Indicators '!AU71</f>
        <v>Access to improved Sources of Water: In the province of the percentage of HH with access to improved water sources ( including boreholes, piped water, covered wells) is %.</v>
      </c>
      <c r="P72" s="151" t="str">
        <f>'Indirect Indicators '!AW71</f>
        <v>Water treatment: In the province of the percentage of HH treating water is %</v>
      </c>
      <c r="Q72" s="151" t="str">
        <f>'Indirect Indicators '!BA71</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3" spans="1:17" ht="86.45">
      <c r="B73" s="151" t="e">
        <f>#REF!</f>
        <v>#REF!</v>
      </c>
      <c r="C73" s="151" t="e">
        <f>#REF!</f>
        <v>#REF!</v>
      </c>
      <c r="D73" s="151" t="e">
        <f>#REF!</f>
        <v>#REF!</v>
      </c>
      <c r="E73" s="151" t="e">
        <f>#REF!</f>
        <v>#REF!</v>
      </c>
      <c r="F73" s="151" t="str">
        <f>'Indirect Indicators '!N72</f>
        <v>Number of Meals : In the province of 70 the percentage of HH eating 0 meal per day is of %, the percentage of HH eating 1 meal per day is of %, the percentage of HH eating 1 meal per day is of %, the percentage of HH eating 2 meals per day is of  %, the percentage of HH eating 3 meals per day is of %.</v>
      </c>
      <c r="G73" s="151" t="e">
        <f>#REF!</f>
        <v>#REF!</v>
      </c>
      <c r="H73" s="151" t="str">
        <f>'Indirect Indicators '!F72</f>
        <v>Emergency Coping : In the province of 70in the last 30 days (because of a lack of food) the % of HH that begged is%, the proportion that sold last female animal is %, and the percentage of HH that engaged in illegal income earning activities such as theft and prostitution was %</v>
      </c>
      <c r="I73" s="151">
        <f>'Indirect Indicators '!S72</f>
        <v>0</v>
      </c>
      <c r="J73" s="151" t="str">
        <f>'Indirect Indicators '!AN72</f>
        <v xml:space="preserve">Agriculture : In the province of 70%planted in the last agricultural season </v>
      </c>
      <c r="K73" s="151" t="str">
        <f>'Indirect Indicators '!AL72</f>
        <v>Sources of Cereals consumed: In the province of 70was market for %, was own production for%, was HFA for %, was gifts for%.</v>
      </c>
      <c r="M73" s="151" t="str">
        <f>'Indirect Indicators '!Y72</f>
        <v>Reason for Displacement : In the province of 70is intercommuncal conflict for % is armed confluct for % is natural disaster for is search for services such as  (health, education, etc.)%</v>
      </c>
      <c r="N73" s="151" t="str">
        <f>'Indirect Indicators '!AS72</f>
        <v>HH shocks: In the province of The percentage of HH that experienced a shock in the last month is %.</v>
      </c>
      <c r="O73" s="151" t="str">
        <f>'Indirect Indicators '!AU72</f>
        <v>Access to improved Sources of Water: In the province of the percentage of HH with access to improved water sources ( including boreholes, piped water, covered wells) is %.</v>
      </c>
      <c r="P73" s="151" t="str">
        <f>'Indirect Indicators '!AW72</f>
        <v>Water treatment: In the province of the percentage of HH treating water is %</v>
      </c>
      <c r="Q73" s="151" t="str">
        <f>'Indirect Indicators '!BA72</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4" spans="1:17" ht="86.45">
      <c r="B74" s="151" t="e">
        <f>#REF!</f>
        <v>#REF!</v>
      </c>
      <c r="C74" s="151" t="e">
        <f>#REF!</f>
        <v>#REF!</v>
      </c>
      <c r="D74" s="151" t="e">
        <f>#REF!</f>
        <v>#REF!</v>
      </c>
      <c r="E74" s="151" t="e">
        <f>#REF!</f>
        <v>#REF!</v>
      </c>
      <c r="F74" s="151" t="str">
        <f>'Indirect Indicators '!N73</f>
        <v>Number of Meals : In the province of 71 the percentage of HH eating 0 meal per day is of %, the percentage of HH eating 1 meal per day is of %, the percentage of HH eating 1 meal per day is of %, the percentage of HH eating 2 meals per day is of  %, the percentage of HH eating 3 meals per day is of %.</v>
      </c>
      <c r="G74" s="151" t="e">
        <f>#REF!</f>
        <v>#REF!</v>
      </c>
      <c r="H74" s="151" t="str">
        <f>'Indirect Indicators '!F73</f>
        <v>Emergency Coping : In the province of 71in the last 30 days (because of a lack of food) the % of HH that begged is%, the proportion that sold last female animal is %, and the percentage of HH that engaged in illegal income earning activities such as theft and prostitution was %</v>
      </c>
      <c r="I74" s="151">
        <f>'Indirect Indicators '!S73</f>
        <v>0</v>
      </c>
      <c r="J74" s="151" t="str">
        <f>'Indirect Indicators '!AN73</f>
        <v xml:space="preserve">Agriculture : In the province of 71%planted in the last agricultural season </v>
      </c>
      <c r="K74" s="151" t="str">
        <f>'Indirect Indicators '!AL73</f>
        <v>Sources of Cereals consumed: In the province of 71was market for %, was own production for%, was HFA for %, was gifts for%.</v>
      </c>
      <c r="M74" s="151" t="str">
        <f>'Indirect Indicators '!Y73</f>
        <v>Reason for Displacement : In the province of 71is intercommuncal conflict for % is armed confluct for % is natural disaster for is search for services such as  (health, education, etc.)%</v>
      </c>
      <c r="N74" s="151" t="str">
        <f>'Indirect Indicators '!AS73</f>
        <v>HH shocks: In the province of The percentage of HH that experienced a shock in the last month is %.</v>
      </c>
      <c r="O74" s="151" t="str">
        <f>'Indirect Indicators '!AU73</f>
        <v>Access to improved Sources of Water: In the province of the percentage of HH with access to improved water sources ( including boreholes, piped water, covered wells) is %.</v>
      </c>
      <c r="P74" s="151" t="str">
        <f>'Indirect Indicators '!AW73</f>
        <v>Water treatment: In the province of the percentage of HH treating water is %</v>
      </c>
      <c r="Q74" s="151" t="str">
        <f>'Indirect Indicators '!BA73</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5" spans="1:17" ht="86.45">
      <c r="B75" s="151" t="e">
        <f>#REF!</f>
        <v>#REF!</v>
      </c>
      <c r="C75" s="151" t="e">
        <f>#REF!</f>
        <v>#REF!</v>
      </c>
      <c r="D75" s="151" t="e">
        <f>#REF!</f>
        <v>#REF!</v>
      </c>
      <c r="E75" s="151" t="e">
        <f>#REF!</f>
        <v>#REF!</v>
      </c>
      <c r="F75" s="151" t="str">
        <f>'Indirect Indicators '!N74</f>
        <v>Number of Meals : In the province of 72 the percentage of HH eating 0 meal per day is of %, the percentage of HH eating 1 meal per day is of %, the percentage of HH eating 1 meal per day is of %, the percentage of HH eating 2 meals per day is of  %, the percentage of HH eating 3 meals per day is of %.</v>
      </c>
      <c r="G75" s="151" t="e">
        <f>#REF!</f>
        <v>#REF!</v>
      </c>
      <c r="H75" s="151" t="str">
        <f>'Indirect Indicators '!F74</f>
        <v>Emergency Coping : In the province of 72in the last 30 days (because of a lack of food) the % of HH that begged is%, the proportion that sold last female animal is %, and the percentage of HH that engaged in illegal income earning activities such as theft and prostitution was %</v>
      </c>
      <c r="I75" s="151">
        <f>'Indirect Indicators '!S74</f>
        <v>0</v>
      </c>
      <c r="J75" s="151" t="str">
        <f>'Indirect Indicators '!AN74</f>
        <v xml:space="preserve">Agriculture : In the province of 72%planted in the last agricultural season </v>
      </c>
      <c r="K75" s="151" t="str">
        <f>'Indirect Indicators '!AL74</f>
        <v>Sources of Cereals consumed: In the province of 72was market for %, was own production for%, was HFA for %, was gifts for%.</v>
      </c>
      <c r="M75" s="151" t="str">
        <f>'Indirect Indicators '!Y74</f>
        <v>Reason for Displacement : In the province of 72is intercommuncal conflict for % is armed confluct for % is natural disaster for is search for services such as  (health, education, etc.)%</v>
      </c>
      <c r="N75" s="151" t="str">
        <f>'Indirect Indicators '!AS74</f>
        <v>HH shocks: In the province of The percentage of HH that experienced a shock in the last month is %.</v>
      </c>
      <c r="O75" s="151" t="str">
        <f>'Indirect Indicators '!AU74</f>
        <v>Access to improved Sources of Water: In the province of the percentage of HH with access to improved water sources ( including boreholes, piped water, covered wells) is %.</v>
      </c>
      <c r="P75" s="151" t="str">
        <f>'Indirect Indicators '!AW74</f>
        <v>Water treatment: In the province of the percentage of HH treating water is %</v>
      </c>
      <c r="Q75" s="151" t="str">
        <f>'Indirect Indicators '!BA74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6" spans="1:17" ht="86.45">
      <c r="B76" s="151" t="e">
        <f>#REF!</f>
        <v>#REF!</v>
      </c>
      <c r="C76" s="151" t="e">
        <f>#REF!</f>
        <v>#REF!</v>
      </c>
      <c r="D76" s="151" t="e">
        <f>#REF!</f>
        <v>#REF!</v>
      </c>
      <c r="E76" s="151" t="e">
        <f>#REF!</f>
        <v>#REF!</v>
      </c>
      <c r="F76" s="151" t="str">
        <f>'Indirect Indicators '!N75</f>
        <v>Number of Meals : In the province of 73 the percentage of HH eating 0 meal per day is of %, the percentage of HH eating 1 meal per day is of %, the percentage of HH eating 1 meal per day is of %, the percentage of HH eating 2 meals per day is of  %, the percentage of HH eating 3 meals per day is of %.</v>
      </c>
      <c r="G76" s="151" t="e">
        <f>#REF!</f>
        <v>#REF!</v>
      </c>
      <c r="H76" s="151" t="str">
        <f>'Indirect Indicators '!F75</f>
        <v>Emergency Coping : In the province of 73in the last 30 days (because of a lack of food) the % of HH that begged is%, the proportion that sold last female animal is %, and the percentage of HH that engaged in illegal income earning activities such as theft and prostitution was %</v>
      </c>
      <c r="I76" s="151">
        <f>'Indirect Indicators '!S75</f>
        <v>0</v>
      </c>
      <c r="J76" s="151" t="str">
        <f>'Indirect Indicators '!AN75</f>
        <v xml:space="preserve">Agriculture : In the province of 73%planted in the last agricultural season </v>
      </c>
      <c r="K76" s="151" t="str">
        <f>'Indirect Indicators '!AL75</f>
        <v>Sources of Cereals consumed: In the province of 73was market for %, was own production for%, was HFA for %, was gifts for%.</v>
      </c>
      <c r="M76" s="151" t="str">
        <f>'Indirect Indicators '!Y75</f>
        <v>Reason for Displacement : In the province of 73is intercommuncal conflict for % is armed confluct for % is natural disaster for is search for services such as  (health, education, etc.)%</v>
      </c>
      <c r="N76" s="151" t="str">
        <f>'Indirect Indicators '!AS75</f>
        <v>HH shocks: In the province of The percentage of HH that experienced a shock in the last month is %.</v>
      </c>
      <c r="O76" s="151" t="str">
        <f>'Indirect Indicators '!AU75</f>
        <v>Access to improved Sources of Water: In the province of the percentage of HH with access to improved water sources ( including boreholes, piped water, covered wells) is %.</v>
      </c>
      <c r="P76" s="151" t="str">
        <f>'Indirect Indicators '!AW75</f>
        <v>Water treatment: In the province of the percentage of HH treating water is %</v>
      </c>
      <c r="Q76" s="151" t="str">
        <f>'Indirect Indicators '!BA75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7" spans="1:17" ht="86.45">
      <c r="B77" s="151" t="e">
        <f>#REF!</f>
        <v>#REF!</v>
      </c>
      <c r="C77" s="151" t="e">
        <f>#REF!</f>
        <v>#REF!</v>
      </c>
      <c r="D77" s="151" t="e">
        <f>#REF!</f>
        <v>#REF!</v>
      </c>
      <c r="E77" s="151" t="e">
        <f>#REF!</f>
        <v>#REF!</v>
      </c>
      <c r="F77" s="151" t="str">
        <f>'Indirect Indicators '!N76</f>
        <v>Number of Meals : In the province of 74 the percentage of HH eating 0 meal per day is of %, the percentage of HH eating 1 meal per day is of %, the percentage of HH eating 1 meal per day is of %, the percentage of HH eating 2 meals per day is of  %, the percentage of HH eating 3 meals per day is of %.</v>
      </c>
      <c r="G77" s="151" t="e">
        <f>#REF!</f>
        <v>#REF!</v>
      </c>
      <c r="H77" s="151" t="str">
        <f>'Indirect Indicators '!F76</f>
        <v>Emergency Coping : In the province of 74in the last 30 days (because of a lack of food) the % of HH that begged is%, the proportion that sold last female animal is %, and the percentage of HH that engaged in illegal income earning activities such as theft and prostitution was %</v>
      </c>
      <c r="I77" s="151">
        <f>'Indirect Indicators '!S76</f>
        <v>0</v>
      </c>
      <c r="J77" s="151" t="str">
        <f>'Indirect Indicators '!AN76</f>
        <v xml:space="preserve">Agriculture : In the province of 74%planted in the last agricultural season </v>
      </c>
      <c r="K77" s="151" t="str">
        <f>'Indirect Indicators '!AL76</f>
        <v>Sources of Cereals consumed: In the province of 74was market for %, was own production for%, was HFA for %, was gifts for%.</v>
      </c>
      <c r="M77" s="151" t="str">
        <f>'Indirect Indicators '!Y76</f>
        <v>Reason for Displacement : In the province of 74is intercommuncal conflict for % is armed confluct for % is natural disaster for is search for services such as  (health, education, etc.)%</v>
      </c>
      <c r="N77" s="151" t="str">
        <f>'Indirect Indicators '!AS76</f>
        <v>HH shocks: In the province of The percentage of HH that experienced a shock in the last month is %.</v>
      </c>
      <c r="O77" s="151" t="str">
        <f>'Indirect Indicators '!AU76</f>
        <v>Access to improved Sources of Water: In the province of the percentage of HH with access to improved water sources ( including boreholes, piped water, covered wells) is %.</v>
      </c>
      <c r="P77" s="151" t="str">
        <f>'Indirect Indicators '!AW76</f>
        <v>Water treatment: In the province of the percentage of HH treating water is %</v>
      </c>
      <c r="Q77" s="151" t="str">
        <f>'Indirect Indicators '!BA76</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8" spans="1:17" ht="86.45">
      <c r="B78" s="151" t="e">
        <f>#REF!</f>
        <v>#REF!</v>
      </c>
      <c r="C78" s="151" t="e">
        <f>#REF!</f>
        <v>#REF!</v>
      </c>
      <c r="D78" s="151" t="e">
        <f>#REF!</f>
        <v>#REF!</v>
      </c>
      <c r="E78" s="151" t="e">
        <f>#REF!</f>
        <v>#REF!</v>
      </c>
      <c r="F78" s="151" t="str">
        <f>'Indirect Indicators '!N77</f>
        <v>Number of Meals : In the province of 75 the percentage of HH eating 0 meal per day is of %, the percentage of HH eating 1 meal per day is of %, the percentage of HH eating 1 meal per day is of %, the percentage of HH eating 2 meals per day is of  %, the percentage of HH eating 3 meals per day is of %.</v>
      </c>
      <c r="G78" s="151" t="e">
        <f>#REF!</f>
        <v>#REF!</v>
      </c>
      <c r="H78" s="151" t="str">
        <f>'Indirect Indicators '!F77</f>
        <v>Emergency Coping : In the province of 75in the last 30 days (because of a lack of food) the % of HH that begged is%, the proportion that sold last female animal is %, and the percentage of HH that engaged in illegal income earning activities such as theft and prostitution was %</v>
      </c>
      <c r="I78" s="151">
        <f>'Indirect Indicators '!S77</f>
        <v>0</v>
      </c>
      <c r="J78" s="151" t="str">
        <f>'Indirect Indicators '!AN77</f>
        <v xml:space="preserve">Agriculture : In the province of 75%planted in the last agricultural season </v>
      </c>
      <c r="K78" s="151" t="str">
        <f>'Indirect Indicators '!AL77</f>
        <v>Sources of Cereals consumed: In the province of 75was market for %, was own production for%, was HFA for %, was gifts for%.</v>
      </c>
      <c r="M78" s="151" t="str">
        <f>'Indirect Indicators '!Y77</f>
        <v>Reason for Displacement : In the province of 75is intercommuncal conflict for % is armed confluct for % is natural disaster for is search for services such as  (health, education, etc.)%</v>
      </c>
      <c r="N78" s="151" t="str">
        <f>'Indirect Indicators '!AS77</f>
        <v>HH shocks: In the province of The percentage of HH that experienced a shock in the last month is %.</v>
      </c>
      <c r="O78" s="151" t="str">
        <f>'Indirect Indicators '!AU77</f>
        <v>Access to improved Sources of Water: In the province of the percentage of HH with access to improved water sources ( including boreholes, piped water, covered wells) is %.</v>
      </c>
      <c r="P78" s="151" t="str">
        <f>'Indirect Indicators '!AW77</f>
        <v>Water treatment: In the province of the percentage of HH treating water is %</v>
      </c>
      <c r="Q78" s="151" t="str">
        <f>'Indirect Indicators '!BA77</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79" spans="1:17" ht="86.45">
      <c r="B79" s="151" t="e">
        <f>#REF!</f>
        <v>#REF!</v>
      </c>
      <c r="C79" s="151" t="e">
        <f>#REF!</f>
        <v>#REF!</v>
      </c>
      <c r="D79" s="151" t="e">
        <f>#REF!</f>
        <v>#REF!</v>
      </c>
      <c r="E79" s="151" t="e">
        <f>#REF!</f>
        <v>#REF!</v>
      </c>
      <c r="F79" s="151" t="str">
        <f>'Indirect Indicators '!N78</f>
        <v>Number of Meals : In the province of 76 the percentage of HH eating 0 meal per day is of %, the percentage of HH eating 1 meal per day is of %, the percentage of HH eating 1 meal per day is of %, the percentage of HH eating 2 meals per day is of  %, the percentage of HH eating 3 meals per day is of %.</v>
      </c>
      <c r="G79" s="151" t="e">
        <f>#REF!</f>
        <v>#REF!</v>
      </c>
      <c r="H79" s="151" t="str">
        <f>'Indirect Indicators '!F78</f>
        <v>Emergency Coping : In the province of 76in the last 30 days (because of a lack of food) the % of HH that begged is%, the proportion that sold last female animal is %, and the percentage of HH that engaged in illegal income earning activities such as theft and prostitution was %</v>
      </c>
      <c r="I79" s="151">
        <f>'Indirect Indicators '!S78</f>
        <v>0</v>
      </c>
      <c r="J79" s="151" t="str">
        <f>'Indirect Indicators '!AN78</f>
        <v xml:space="preserve">Agriculture : In the province of 76%planted in the last agricultural season </v>
      </c>
      <c r="K79" s="151" t="str">
        <f>'Indirect Indicators '!AL78</f>
        <v>Sources of Cereals consumed: In the province of 76was market for %, was own production for%, was HFA for %, was gifts for%.</v>
      </c>
      <c r="M79" s="151" t="str">
        <f>'Indirect Indicators '!Y78</f>
        <v>Reason for Displacement : In the province of 76is intercommuncal conflict for % is armed confluct for % is natural disaster for is search for services such as  (health, education, etc.)%</v>
      </c>
      <c r="N79" s="151" t="str">
        <f>'Indirect Indicators '!AS78</f>
        <v>HH shocks: In the province of The percentage of HH that experienced a shock in the last month is %.</v>
      </c>
      <c r="O79" s="151" t="str">
        <f>'Indirect Indicators '!AU78</f>
        <v>Access to improved Sources of Water: In the province of the percentage of HH with access to improved water sources ( including boreholes, piped water, covered wells) is %.</v>
      </c>
      <c r="P79" s="151" t="str">
        <f>'Indirect Indicators '!AW78</f>
        <v>Water treatment: In the province of the percentage of HH treating water is %</v>
      </c>
      <c r="Q79" s="151" t="str">
        <f>'Indirect Indicators '!BA78</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0" spans="1:17" ht="86.45">
      <c r="B80" s="151" t="e">
        <f>#REF!</f>
        <v>#REF!</v>
      </c>
      <c r="C80" s="151" t="e">
        <f>#REF!</f>
        <v>#REF!</v>
      </c>
      <c r="D80" s="151" t="e">
        <f>#REF!</f>
        <v>#REF!</v>
      </c>
      <c r="E80" s="151" t="e">
        <f>#REF!</f>
        <v>#REF!</v>
      </c>
      <c r="F80" s="151" t="str">
        <f>'Indirect Indicators '!N79</f>
        <v>Number of Meals : In the province of 77 the percentage of HH eating 0 meal per day is of %, the percentage of HH eating 1 meal per day is of %, the percentage of HH eating 1 meal per day is of %, the percentage of HH eating 2 meals per day is of  %, the percentage of HH eating 3 meals per day is of %.</v>
      </c>
      <c r="G80" s="151" t="e">
        <f>#REF!</f>
        <v>#REF!</v>
      </c>
      <c r="H80" s="151" t="str">
        <f>'Indirect Indicators '!F79</f>
        <v>Emergency Coping : In the province of 77in the last 30 days (because of a lack of food) the % of HH that begged is%, the proportion that sold last female animal is %, and the percentage of HH that engaged in illegal income earning activities such as theft and prostitution was %</v>
      </c>
      <c r="I80" s="151">
        <f>'Indirect Indicators '!S79</f>
        <v>0</v>
      </c>
      <c r="J80" s="151" t="str">
        <f>'Indirect Indicators '!AN79</f>
        <v xml:space="preserve">Agriculture : In the province of 77%planted in the last agricultural season </v>
      </c>
      <c r="K80" s="151" t="str">
        <f>'Indirect Indicators '!AL79</f>
        <v>Sources of Cereals consumed: In the province of 77was market for %, was own production for%, was HFA for %, was gifts for%.</v>
      </c>
      <c r="M80" s="151" t="str">
        <f>'Indirect Indicators '!Y79</f>
        <v>Reason for Displacement : In the province of 77is intercommuncal conflict for % is armed confluct for % is natural disaster for is search for services such as  (health, education, etc.)%</v>
      </c>
      <c r="N80" s="151" t="str">
        <f>'Indirect Indicators '!AS79</f>
        <v>HH shocks: In the province of The percentage of HH that experienced a shock in the last month is %.</v>
      </c>
      <c r="O80" s="151" t="str">
        <f>'Indirect Indicators '!AU79</f>
        <v>Access to improved Sources of Water: In the province of the percentage of HH with access to improved water sources ( including boreholes, piped water, covered wells) is %.</v>
      </c>
      <c r="P80" s="151" t="str">
        <f>'Indirect Indicators '!AW79</f>
        <v>Water treatment: In the province of the percentage of HH treating water is %</v>
      </c>
      <c r="Q80" s="151" t="str">
        <f>'Indirect Indicators '!BA79</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1" spans="2:17" ht="86.45">
      <c r="B81" s="151" t="e">
        <f>#REF!</f>
        <v>#REF!</v>
      </c>
      <c r="C81" s="151" t="e">
        <f>#REF!</f>
        <v>#REF!</v>
      </c>
      <c r="D81" s="151" t="e">
        <f>#REF!</f>
        <v>#REF!</v>
      </c>
      <c r="E81" s="151" t="e">
        <f>#REF!</f>
        <v>#REF!</v>
      </c>
      <c r="F81" s="151" t="str">
        <f>'Indirect Indicators '!N80</f>
        <v>Number of Meals : In the province of 78 the percentage of HH eating 0 meal per day is of %, the percentage of HH eating 1 meal per day is of %, the percentage of HH eating 1 meal per day is of %, the percentage of HH eating 2 meals per day is of  %, the percentage of HH eating 3 meals per day is of %.</v>
      </c>
      <c r="G81" s="151" t="e">
        <f>#REF!</f>
        <v>#REF!</v>
      </c>
      <c r="H81" s="151" t="str">
        <f>'Indirect Indicators '!F80</f>
        <v>Emergency Coping : In the province of 78in the last 30 days (because of a lack of food) the % of HH that begged is%, the proportion that sold last female animal is %, and the percentage of HH that engaged in illegal income earning activities such as theft and prostitution was %</v>
      </c>
      <c r="I81" s="151">
        <f>'Indirect Indicators '!S80</f>
        <v>0</v>
      </c>
      <c r="J81" s="151" t="str">
        <f>'Indirect Indicators '!AN80</f>
        <v xml:space="preserve">Agriculture : In the province of 78%planted in the last agricultural season </v>
      </c>
      <c r="K81" s="151" t="str">
        <f>'Indirect Indicators '!AL80</f>
        <v>Sources of Cereals consumed: In the province of 78was market for %, was own production for%, was HFA for %, was gifts for%.</v>
      </c>
      <c r="M81" s="151" t="str">
        <f>'Indirect Indicators '!Y80</f>
        <v>Reason for Displacement : In the province of 78is intercommuncal conflict for % is armed confluct for % is natural disaster for is search for services such as  (health, education, etc.)%</v>
      </c>
      <c r="N81" s="151" t="str">
        <f>'Indirect Indicators '!AS80</f>
        <v>HH shocks: In the province of The percentage of HH that experienced a shock in the last month is %.</v>
      </c>
      <c r="O81" s="151" t="str">
        <f>'Indirect Indicators '!AU80</f>
        <v>Access to improved Sources of Water: In the province of the percentage of HH with access to improved water sources ( including boreholes, piped water, covered wells) is %.</v>
      </c>
      <c r="P81" s="151" t="str">
        <f>'Indirect Indicators '!AW80</f>
        <v>Water treatment: In the province of the percentage of HH treating water is %</v>
      </c>
      <c r="Q81" s="151" t="str">
        <f>'Indirect Indicators '!BA80</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2" spans="2:17" ht="86.45">
      <c r="B82" s="151" t="e">
        <f>#REF!</f>
        <v>#REF!</v>
      </c>
      <c r="C82" s="151" t="e">
        <f>#REF!</f>
        <v>#REF!</v>
      </c>
      <c r="D82" s="151" t="e">
        <f>#REF!</f>
        <v>#REF!</v>
      </c>
      <c r="E82" s="151" t="e">
        <f>#REF!</f>
        <v>#REF!</v>
      </c>
      <c r="F82" s="151" t="str">
        <f>'Indirect Indicators '!N81</f>
        <v>Number of Meals : In the province of 79 the percentage of HH eating 0 meal per day is of %, the percentage of HH eating 1 meal per day is of %, the percentage of HH eating 1 meal per day is of %, the percentage of HH eating 2 meals per day is of  %, the percentage of HH eating 3 meals per day is of %.</v>
      </c>
      <c r="G82" s="151" t="e">
        <f>#REF!</f>
        <v>#REF!</v>
      </c>
      <c r="H82" s="151" t="str">
        <f>'Indirect Indicators '!F81</f>
        <v>Emergency Coping : In the province of 79in the last 30 days (because of a lack of food) the % of HH that begged is%, the proportion that sold last female animal is %, and the percentage of HH that engaged in illegal income earning activities such as theft and prostitution was %</v>
      </c>
      <c r="I82" s="151">
        <f>'Indirect Indicators '!S81</f>
        <v>0</v>
      </c>
      <c r="J82" s="151" t="str">
        <f>'Indirect Indicators '!AN81</f>
        <v xml:space="preserve">Agriculture : In the province of 79%planted in the last agricultural season </v>
      </c>
      <c r="K82" s="151" t="str">
        <f>'Indirect Indicators '!AL81</f>
        <v>Sources of Cereals consumed: In the province of 79was market for %, was own production for%, was HFA for %, was gifts for%.</v>
      </c>
      <c r="M82" s="151" t="str">
        <f>'Indirect Indicators '!Y81</f>
        <v>Reason for Displacement : In the province of 79is intercommuncal conflict for % is armed confluct for % is natural disaster for is search for services such as  (health, education, etc.)%</v>
      </c>
      <c r="N82" s="151" t="str">
        <f>'Indirect Indicators '!AS81</f>
        <v>HH shocks: In the province of The percentage of HH that experienced a shock in the last month is %.</v>
      </c>
      <c r="O82" s="151" t="str">
        <f>'Indirect Indicators '!AU81</f>
        <v>Access to improved Sources of Water: In the province of the percentage of HH with access to improved water sources ( including boreholes, piped water, covered wells) is %.</v>
      </c>
      <c r="P82" s="151" t="str">
        <f>'Indirect Indicators '!AW81</f>
        <v>Water treatment: In the province of the percentage of HH treating water is %</v>
      </c>
      <c r="Q82" s="151" t="str">
        <f>'Indirect Indicators '!BA81</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3" spans="2:17" ht="86.45">
      <c r="B83" s="151" t="e">
        <f>#REF!</f>
        <v>#REF!</v>
      </c>
      <c r="C83" s="151" t="e">
        <f>#REF!</f>
        <v>#REF!</v>
      </c>
      <c r="D83" s="151" t="e">
        <f>#REF!</f>
        <v>#REF!</v>
      </c>
      <c r="E83" s="151" t="e">
        <f>#REF!</f>
        <v>#REF!</v>
      </c>
      <c r="F83" s="151" t="str">
        <f>'Indirect Indicators '!N82</f>
        <v>Number of Meals : In the province of 80 the percentage of HH eating 0 meal per day is of %, the percentage of HH eating 1 meal per day is of %, the percentage of HH eating 1 meal per day is of %, the percentage of HH eating 2 meals per day is of  %, the percentage of HH eating 3 meals per day is of %.</v>
      </c>
      <c r="G83" s="151" t="e">
        <f>#REF!</f>
        <v>#REF!</v>
      </c>
      <c r="H83" s="151" t="str">
        <f>'Indirect Indicators '!F82</f>
        <v>Emergency Coping : In the province of 80in the last 30 days (because of a lack of food) the % of HH that begged is%, the proportion that sold last female animal is %, and the percentage of HH that engaged in illegal income earning activities such as theft and prostitution was %</v>
      </c>
      <c r="I83" s="151">
        <f>'Indirect Indicators '!S82</f>
        <v>0</v>
      </c>
      <c r="J83" s="151" t="str">
        <f>'Indirect Indicators '!AN82</f>
        <v xml:space="preserve">Agriculture : In the province of 80%planted in the last agricultural season </v>
      </c>
      <c r="K83" s="151" t="str">
        <f>'Indirect Indicators '!AL82</f>
        <v>Sources of Cereals consumed: In the province of 80was market for %, was own production for%, was HFA for %, was gifts for%.</v>
      </c>
      <c r="M83" s="151" t="str">
        <f>'Indirect Indicators '!Y82</f>
        <v>Reason for Displacement : In the province of 80is intercommuncal conflict for % is armed confluct for % is natural disaster for is search for services such as  (health, education, etc.)%</v>
      </c>
      <c r="N83" s="151" t="str">
        <f>'Indirect Indicators '!AS82</f>
        <v>HH shocks: In the province of The percentage of HH that experienced a shock in the last month is %.</v>
      </c>
      <c r="O83" s="151" t="str">
        <f>'Indirect Indicators '!AU82</f>
        <v>Access to improved Sources of Water: In the province of the percentage of HH with access to improved water sources ( including boreholes, piped water, covered wells) is %.</v>
      </c>
      <c r="P83" s="151" t="str">
        <f>'Indirect Indicators '!AW82</f>
        <v>Water treatment: In the province of the percentage of HH treating water is %</v>
      </c>
      <c r="Q83" s="151" t="str">
        <f>'Indirect Indicators '!BA82</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4" spans="2:17" ht="86.45">
      <c r="B84" s="151" t="e">
        <f>#REF!</f>
        <v>#REF!</v>
      </c>
      <c r="C84" s="151" t="e">
        <f>#REF!</f>
        <v>#REF!</v>
      </c>
      <c r="D84" s="151" t="e">
        <f>#REF!</f>
        <v>#REF!</v>
      </c>
      <c r="E84" s="151" t="e">
        <f>#REF!</f>
        <v>#REF!</v>
      </c>
      <c r="F84" s="151" t="str">
        <f>'Indirect Indicators '!N83</f>
        <v>Number of Meals : In the province of 81 the percentage of HH eating 0 meal per day is of %, the percentage of HH eating 1 meal per day is of %, the percentage of HH eating 1 meal per day is of %, the percentage of HH eating 2 meals per day is of  %, the percentage of HH eating 3 meals per day is of %.</v>
      </c>
      <c r="G84" s="151" t="e">
        <f>#REF!</f>
        <v>#REF!</v>
      </c>
      <c r="H84" s="151" t="str">
        <f>'Indirect Indicators '!F83</f>
        <v>Emergency Coping : In the province of 81in the last 30 days (because of a lack of food) the % of HH that begged is%, the proportion that sold last female animal is %, and the percentage of HH that engaged in illegal income earning activities such as theft and prostitution was %</v>
      </c>
      <c r="I84" s="151">
        <f>'Indirect Indicators '!S83</f>
        <v>0</v>
      </c>
      <c r="J84" s="151" t="str">
        <f>'Indirect Indicators '!AN83</f>
        <v xml:space="preserve">Agriculture : In the province of 81%planted in the last agricultural season </v>
      </c>
      <c r="K84" s="151" t="str">
        <f>'Indirect Indicators '!AL83</f>
        <v>Sources of Cereals consumed: In the province of 81was market for %, was own production for%, was HFA for %, was gifts for%.</v>
      </c>
      <c r="M84" s="151" t="str">
        <f>'Indirect Indicators '!Y83</f>
        <v>Reason for Displacement : In the province of 81is intercommuncal conflict for % is armed confluct for % is natural disaster for is search for services such as  (health, education, etc.)%</v>
      </c>
      <c r="N84" s="151" t="str">
        <f>'Indirect Indicators '!AS83</f>
        <v>HH shocks: In the province of The percentage of HH that experienced a shock in the last month is %.</v>
      </c>
      <c r="O84" s="151" t="str">
        <f>'Indirect Indicators '!AU83</f>
        <v>Access to improved Sources of Water: In the province of the percentage of HH with access to improved water sources ( including boreholes, piped water, covered wells) is %.</v>
      </c>
      <c r="P84" s="151" t="str">
        <f>'Indirect Indicators '!AW83</f>
        <v>Water treatment: In the province of the percentage of HH treating water is %</v>
      </c>
      <c r="Q84" s="151" t="str">
        <f>'Indirect Indicators '!BA83</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5" spans="2:17" ht="86.45">
      <c r="B85" s="151" t="e">
        <f>#REF!</f>
        <v>#REF!</v>
      </c>
      <c r="C85" s="151" t="e">
        <f>#REF!</f>
        <v>#REF!</v>
      </c>
      <c r="D85" s="151" t="e">
        <f>#REF!</f>
        <v>#REF!</v>
      </c>
      <c r="E85" s="151" t="e">
        <f>#REF!</f>
        <v>#REF!</v>
      </c>
      <c r="F85" s="151" t="str">
        <f>'Indirect Indicators '!N84</f>
        <v>Number of Meals : In the province of 82 the percentage of HH eating 0 meal per day is of %, the percentage of HH eating 1 meal per day is of %, the percentage of HH eating 1 meal per day is of %, the percentage of HH eating 2 meals per day is of  %, the percentage of HH eating 3 meals per day is of %.</v>
      </c>
      <c r="G85" s="151" t="e">
        <f>#REF!</f>
        <v>#REF!</v>
      </c>
      <c r="H85" s="151" t="str">
        <f>'Indirect Indicators '!F84</f>
        <v>Emergency Coping : In the province of 82in the last 30 days (because of a lack of food) the % of HH that begged is%, the proportion that sold last female animal is %, and the percentage of HH that engaged in illegal income earning activities such as theft and prostitution was %</v>
      </c>
      <c r="I85" s="151">
        <f>'Indirect Indicators '!S84</f>
        <v>0</v>
      </c>
      <c r="J85" s="151" t="str">
        <f>'Indirect Indicators '!AN84</f>
        <v xml:space="preserve">Agriculture : In the province of 82%planted in the last agricultural season </v>
      </c>
      <c r="K85" s="151" t="str">
        <f>'Indirect Indicators '!AL84</f>
        <v>Sources of Cereals consumed: In the province of 82was market for %, was own production for%, was HFA for %, was gifts for%.</v>
      </c>
      <c r="M85" s="151" t="str">
        <f>'Indirect Indicators '!Y84</f>
        <v>Reason for Displacement : In the province of 82is intercommuncal conflict for % is armed confluct for % is natural disaster for is search for services such as  (health, education, etc.)%</v>
      </c>
      <c r="N85" s="151" t="str">
        <f>'Indirect Indicators '!AS84</f>
        <v>HH shocks: In the province of The percentage of HH that experienced a shock in the last month is %.</v>
      </c>
      <c r="O85" s="151" t="str">
        <f>'Indirect Indicators '!AU84</f>
        <v>Access to improved Sources of Water: In the province of the percentage of HH with access to improved water sources ( including boreholes, piped water, covered wells) is %.</v>
      </c>
      <c r="P85" s="151" t="str">
        <f>'Indirect Indicators '!AW84</f>
        <v>Water treatment: In the province of the percentage of HH treating water is %</v>
      </c>
      <c r="Q85" s="151" t="str">
        <f>'Indirect Indicators '!BA84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6" spans="2:17" ht="86.45">
      <c r="B86" s="151" t="e">
        <f>#REF!</f>
        <v>#REF!</v>
      </c>
      <c r="C86" s="151" t="e">
        <f>#REF!</f>
        <v>#REF!</v>
      </c>
      <c r="D86" s="151" t="e">
        <f>#REF!</f>
        <v>#REF!</v>
      </c>
      <c r="E86" s="151" t="e">
        <f>#REF!</f>
        <v>#REF!</v>
      </c>
      <c r="F86" s="151" t="str">
        <f>'Indirect Indicators '!N85</f>
        <v>Number of Meals : In the province of 83 the percentage of HH eating 0 meal per day is of %, the percentage of HH eating 1 meal per day is of %, the percentage of HH eating 1 meal per day is of %, the percentage of HH eating 2 meals per day is of  %, the percentage of HH eating 3 meals per day is of %.</v>
      </c>
      <c r="G86" s="151" t="e">
        <f>#REF!</f>
        <v>#REF!</v>
      </c>
      <c r="H86" s="151" t="str">
        <f>'Indirect Indicators '!F85</f>
        <v>Emergency Coping : In the province of 83in the last 30 days (because of a lack of food) the % of HH that begged is%, the proportion that sold last female animal is %, and the percentage of HH that engaged in illegal income earning activities such as theft and prostitution was %</v>
      </c>
      <c r="I86" s="151">
        <f>'Indirect Indicators '!S85</f>
        <v>0</v>
      </c>
      <c r="J86" s="151" t="str">
        <f>'Indirect Indicators '!AN85</f>
        <v xml:space="preserve">Agriculture : In the province of 83%planted in the last agricultural season </v>
      </c>
      <c r="K86" s="151" t="str">
        <f>'Indirect Indicators '!AL85</f>
        <v>Sources of Cereals consumed: In the province of 83was market for %, was own production for%, was HFA for %, was gifts for%.</v>
      </c>
      <c r="M86" s="151" t="str">
        <f>'Indirect Indicators '!Y85</f>
        <v>Reason for Displacement : In the province of 83is intercommuncal conflict for % is armed confluct for % is natural disaster for is search for services such as  (health, education, etc.)%</v>
      </c>
      <c r="N86" s="151" t="str">
        <f>'Indirect Indicators '!AS85</f>
        <v>HH shocks: In the province of The percentage of HH that experienced a shock in the last month is %.</v>
      </c>
      <c r="O86" s="151" t="str">
        <f>'Indirect Indicators '!AU85</f>
        <v>Access to improved Sources of Water: In the province of the percentage of HH with access to improved water sources ( including boreholes, piped water, covered wells) is %.</v>
      </c>
      <c r="P86" s="151" t="str">
        <f>'Indirect Indicators '!AW85</f>
        <v>Water treatment: In the province of the percentage of HH treating water is %</v>
      </c>
      <c r="Q86" s="151" t="str">
        <f>'Indirect Indicators '!BA85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7" spans="2:17" ht="86.45">
      <c r="B87" s="151" t="e">
        <f>#REF!</f>
        <v>#REF!</v>
      </c>
      <c r="C87" s="151" t="e">
        <f>#REF!</f>
        <v>#REF!</v>
      </c>
      <c r="D87" s="151" t="e">
        <f>#REF!</f>
        <v>#REF!</v>
      </c>
      <c r="E87" s="151" t="e">
        <f>#REF!</f>
        <v>#REF!</v>
      </c>
      <c r="F87" s="151" t="str">
        <f>'Indirect Indicators '!N86</f>
        <v>Number of Meals : In the province of 84 the percentage of HH eating 0 meal per day is of %, the percentage of HH eating 1 meal per day is of %, the percentage of HH eating 1 meal per day is of %, the percentage of HH eating 2 meals per day is of  %, the percentage of HH eating 3 meals per day is of %.</v>
      </c>
      <c r="G87" s="151" t="e">
        <f>#REF!</f>
        <v>#REF!</v>
      </c>
      <c r="H87" s="151" t="str">
        <f>'Indirect Indicators '!F86</f>
        <v>Emergency Coping : In the province of 84in the last 30 days (because of a lack of food) the % of HH that begged is%, the proportion that sold last female animal is %, and the percentage of HH that engaged in illegal income earning activities such as theft and prostitution was %</v>
      </c>
      <c r="I87" s="151">
        <f>'Indirect Indicators '!S86</f>
        <v>0</v>
      </c>
      <c r="J87" s="151" t="str">
        <f>'Indirect Indicators '!AN86</f>
        <v xml:space="preserve">Agriculture : In the province of 84%planted in the last agricultural season </v>
      </c>
      <c r="K87" s="151" t="str">
        <f>'Indirect Indicators '!AL86</f>
        <v>Sources of Cereals consumed: In the province of 84was market for %, was own production for%, was HFA for %, was gifts for%.</v>
      </c>
      <c r="M87" s="151" t="str">
        <f>'Indirect Indicators '!Y86</f>
        <v>Reason for Displacement : In the province of 84is intercommuncal conflict for % is armed confluct for % is natural disaster for is search for services such as  (health, education, etc.)%</v>
      </c>
      <c r="N87" s="151" t="str">
        <f>'Indirect Indicators '!AS86</f>
        <v>HH shocks: In the province of The percentage of HH that experienced a shock in the last month is %.</v>
      </c>
      <c r="O87" s="151" t="str">
        <f>'Indirect Indicators '!AU86</f>
        <v>Access to improved Sources of Water: In the province of the percentage of HH with access to improved water sources ( including boreholes, piped water, covered wells) is %.</v>
      </c>
      <c r="P87" s="151" t="str">
        <f>'Indirect Indicators '!AW86</f>
        <v>Water treatment: In the province of the percentage of HH treating water is %</v>
      </c>
      <c r="Q87" s="151" t="str">
        <f>'Indirect Indicators '!BA86</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8" spans="2:17" ht="86.45">
      <c r="B88" s="151" t="e">
        <f>#REF!</f>
        <v>#REF!</v>
      </c>
      <c r="C88" s="151" t="e">
        <f>#REF!</f>
        <v>#REF!</v>
      </c>
      <c r="D88" s="151" t="e">
        <f>#REF!</f>
        <v>#REF!</v>
      </c>
      <c r="E88" s="151" t="e">
        <f>#REF!</f>
        <v>#REF!</v>
      </c>
      <c r="F88" s="151" t="str">
        <f>'Indirect Indicators '!N87</f>
        <v>Number of Meals : In the province of 85 the percentage of HH eating 0 meal per day is of %, the percentage of HH eating 1 meal per day is of %, the percentage of HH eating 1 meal per day is of %, the percentage of HH eating 2 meals per day is of  %, the percentage of HH eating 3 meals per day is of %.</v>
      </c>
      <c r="G88" s="151" t="e">
        <f>#REF!</f>
        <v>#REF!</v>
      </c>
      <c r="H88" s="151">
        <f>'Indirect Indicators '!F87</f>
        <v>0</v>
      </c>
      <c r="I88" s="151">
        <f>'Indirect Indicators '!S87</f>
        <v>0</v>
      </c>
      <c r="J88" s="151" t="str">
        <f>'Indirect Indicators '!AN87</f>
        <v xml:space="preserve">Agriculture : In the province of 85%planted in the last agricultural season </v>
      </c>
      <c r="K88" s="151" t="str">
        <f>'Indirect Indicators '!AL87</f>
        <v>Sources of Cereals consumed: In the province of 85was market for %, was own production for%, was HFA for %, was gifts for%.</v>
      </c>
      <c r="M88" s="151" t="str">
        <f>'Indirect Indicators '!Y87</f>
        <v>Reason for Displacement : In the province of 85is intercommuncal conflict for % is armed confluct for % is natural disaster for is search for services such as  (health, education, etc.)%</v>
      </c>
      <c r="N88" s="151" t="str">
        <f>'Indirect Indicators '!AS87</f>
        <v>HH shocks: In the province of The percentage of HH that experienced a shock in the last month is %.</v>
      </c>
      <c r="O88" s="151" t="str">
        <f>'Indirect Indicators '!AU87</f>
        <v>Access to improved Sources of Water: In the province of the percentage of HH with access to improved water sources ( including boreholes, piped water, covered wells) is %.</v>
      </c>
      <c r="P88" s="151" t="str">
        <f>'Indirect Indicators '!AW87</f>
        <v>Water treatment: In the province of the percentage of HH treating water is %</v>
      </c>
      <c r="Q88" s="151" t="str">
        <f>'Indirect Indicators '!BA87</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89" spans="2:17" ht="86.45">
      <c r="B89" s="151" t="e">
        <f>#REF!</f>
        <v>#REF!</v>
      </c>
      <c r="C89" s="151" t="e">
        <f>#REF!</f>
        <v>#REF!</v>
      </c>
      <c r="D89" s="151" t="e">
        <f>#REF!</f>
        <v>#REF!</v>
      </c>
      <c r="E89" s="151" t="e">
        <f>#REF!</f>
        <v>#REF!</v>
      </c>
      <c r="F89" s="151">
        <f>'Indirect Indicators '!N88</f>
        <v>0</v>
      </c>
      <c r="G89" s="151" t="e">
        <f>#REF!</f>
        <v>#REF!</v>
      </c>
      <c r="H89" s="151">
        <f>'Indirect Indicators '!F88</f>
        <v>0</v>
      </c>
      <c r="I89" s="151">
        <f>'Indirect Indicators '!S88</f>
        <v>0</v>
      </c>
      <c r="J89" s="151" t="str">
        <f>'Indirect Indicators '!AN88</f>
        <v xml:space="preserve">Agriculture : In the province of 86%planted in the last agricultural season </v>
      </c>
      <c r="K89" s="151" t="str">
        <f>'Indirect Indicators '!AL88</f>
        <v>Sources of Cereals consumed: In the province of 86was market for %, was own production for%, was HFA for %, was gifts for%.</v>
      </c>
      <c r="M89" s="151" t="str">
        <f>'Indirect Indicators '!Y88</f>
        <v>Reason for Displacement : In the province of 86is intercommuncal conflict for % is armed confluct for % is natural disaster for is search for services such as  (health, education, etc.)%</v>
      </c>
      <c r="N89" s="151" t="str">
        <f>'Indirect Indicators '!AS88</f>
        <v>HH shocks: In the province of The percentage of HH that experienced a shock in the last month is %.</v>
      </c>
      <c r="O89" s="151" t="str">
        <f>'Indirect Indicators '!AU88</f>
        <v>Access to improved Sources of Water: In the province of the percentage of HH with access to improved water sources ( including boreholes, piped water, covered wells) is %.</v>
      </c>
      <c r="P89" s="151" t="str">
        <f>'Indirect Indicators '!AW88</f>
        <v>Water treatment: In the province of the percentage of HH treating water is %</v>
      </c>
      <c r="Q89" s="151" t="str">
        <f>'Indirect Indicators '!BA88</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0" spans="2:17" ht="86.45">
      <c r="B90" s="151" t="e">
        <f>#REF!</f>
        <v>#REF!</v>
      </c>
      <c r="C90" s="151" t="e">
        <f>#REF!</f>
        <v>#REF!</v>
      </c>
      <c r="D90" s="151" t="e">
        <f>#REF!</f>
        <v>#REF!</v>
      </c>
      <c r="E90" s="151" t="e">
        <f>#REF!</f>
        <v>#REF!</v>
      </c>
      <c r="F90" s="151">
        <f>'Indirect Indicators '!N89</f>
        <v>0</v>
      </c>
      <c r="G90" s="151" t="e">
        <f>#REF!</f>
        <v>#REF!</v>
      </c>
      <c r="H90" s="151">
        <f>'Indirect Indicators '!F89</f>
        <v>0</v>
      </c>
      <c r="I90" s="151">
        <f>'Indirect Indicators '!S89</f>
        <v>0</v>
      </c>
      <c r="J90" s="151" t="str">
        <f>'Indirect Indicators '!AN89</f>
        <v xml:space="preserve">Agriculture : In the province of 87%planted in the last agricultural season </v>
      </c>
      <c r="K90" s="151" t="str">
        <f>'Indirect Indicators '!AL89</f>
        <v>Sources of Cereals consumed: In the province of 87was market for %, was own production for%, was HFA for %, was gifts for%.</v>
      </c>
      <c r="M90" s="151" t="str">
        <f>'Indirect Indicators '!Y89</f>
        <v>Reason for Displacement : In the province of 87is intercommuncal conflict for % is armed confluct for % is natural disaster for is search for services such as  (health, education, etc.)%</v>
      </c>
      <c r="N90" s="151" t="str">
        <f>'Indirect Indicators '!AS89</f>
        <v>HH shocks: In the province of The percentage of HH that experienced a shock in the last month is %.</v>
      </c>
      <c r="O90" s="151" t="str">
        <f>'Indirect Indicators '!AU89</f>
        <v>Access to improved Sources of Water: In the province of the percentage of HH with access to improved water sources ( including boreholes, piped water, covered wells) is %.</v>
      </c>
      <c r="P90" s="151" t="str">
        <f>'Indirect Indicators '!AW89</f>
        <v>Water treatment: In the province of the percentage of HH treating water is %</v>
      </c>
      <c r="Q90" s="151" t="str">
        <f>'Indirect Indicators '!BA89</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1" spans="2:17" ht="86.45">
      <c r="B91" s="151" t="e">
        <f>#REF!</f>
        <v>#REF!</v>
      </c>
      <c r="C91" s="151" t="e">
        <f>#REF!</f>
        <v>#REF!</v>
      </c>
      <c r="D91" s="151" t="e">
        <f>#REF!</f>
        <v>#REF!</v>
      </c>
      <c r="E91" s="151" t="e">
        <f>#REF!</f>
        <v>#REF!</v>
      </c>
      <c r="F91" s="151">
        <f>'Indirect Indicators '!N90</f>
        <v>0</v>
      </c>
      <c r="G91" s="151" t="e">
        <f>#REF!</f>
        <v>#REF!</v>
      </c>
      <c r="H91" s="151">
        <f>'Indirect Indicators '!F90</f>
        <v>0</v>
      </c>
      <c r="I91" s="151">
        <f>'Indirect Indicators '!S90</f>
        <v>0</v>
      </c>
      <c r="J91" s="151" t="str">
        <f>'Indirect Indicators '!AN90</f>
        <v xml:space="preserve">Agriculture : In the province of 88%planted in the last agricultural season </v>
      </c>
      <c r="K91" s="151" t="str">
        <f>'Indirect Indicators '!AL90</f>
        <v>Sources of Cereals consumed: In the province of 88was market for %, was own production for%, was HFA for %, was gifts for%.</v>
      </c>
      <c r="M91" s="151" t="str">
        <f>'Indirect Indicators '!Y90</f>
        <v>Reason for Displacement : In the province of 88is intercommuncal conflict for % is armed confluct for % is natural disaster for is search for services such as  (health, education, etc.)%</v>
      </c>
      <c r="N91" s="151" t="str">
        <f>'Indirect Indicators '!AS90</f>
        <v>HH shocks: In the province of The percentage of HH that experienced a shock in the last month is %.</v>
      </c>
      <c r="O91" s="151" t="str">
        <f>'Indirect Indicators '!AU90</f>
        <v>Access to improved Sources of Water: In the province of the percentage of HH with access to improved water sources ( including boreholes, piped water, covered wells) is %.</v>
      </c>
      <c r="Q91" s="151" t="str">
        <f>'Indirect Indicators '!BA90</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2" spans="2:17" ht="86.45">
      <c r="B92" s="151" t="e">
        <f>#REF!</f>
        <v>#REF!</v>
      </c>
      <c r="C92" s="151" t="e">
        <f>#REF!</f>
        <v>#REF!</v>
      </c>
      <c r="D92" s="151" t="e">
        <f>#REF!</f>
        <v>#REF!</v>
      </c>
      <c r="E92" s="151" t="e">
        <f>#REF!</f>
        <v>#REF!</v>
      </c>
      <c r="F92" s="151">
        <f>'Indirect Indicators '!N91</f>
        <v>0</v>
      </c>
      <c r="G92" s="151" t="e">
        <f>#REF!</f>
        <v>#REF!</v>
      </c>
      <c r="H92" s="151">
        <f>'Indirect Indicators '!F91</f>
        <v>0</v>
      </c>
      <c r="I92" s="151">
        <f>'Indirect Indicators '!S91</f>
        <v>0</v>
      </c>
      <c r="J92" s="151" t="str">
        <f>'Indirect Indicators '!AN91</f>
        <v xml:space="preserve">Agriculture : In the province of 89%planted in the last agricultural season </v>
      </c>
      <c r="K92" s="151" t="str">
        <f>'Indirect Indicators '!AL91</f>
        <v>Sources of Cereals consumed: In the province of 89was market for %, was own production for%, was HFA for %, was gifts for%.</v>
      </c>
      <c r="M92" s="151" t="str">
        <f>'Indirect Indicators '!Y91</f>
        <v>Reason for Displacement : In the province of 89is intercommuncal conflict for % is armed confluct for % is natural disaster for is search for services such as  (health, education, etc.)%</v>
      </c>
      <c r="N92" s="151" t="str">
        <f>'Indirect Indicators '!AS91</f>
        <v>HH shocks: In the province of The percentage of HH that experienced a shock in the last month is %.</v>
      </c>
      <c r="O92" s="151" t="str">
        <f>'Indirect Indicators '!AU91</f>
        <v>Access to improved Sources of Water: In the province of the percentage of HH with access to improved water sources ( including boreholes, piped water, covered wells) is %.</v>
      </c>
      <c r="Q92" s="151" t="str">
        <f>'Indirect Indicators '!BA91</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3" spans="2:17" ht="86.45">
      <c r="B93" s="151" t="e">
        <f>#REF!</f>
        <v>#REF!</v>
      </c>
      <c r="C93" s="151" t="e">
        <f>#REF!</f>
        <v>#REF!</v>
      </c>
      <c r="D93" s="151" t="e">
        <f>#REF!</f>
        <v>#REF!</v>
      </c>
      <c r="E93" s="151" t="e">
        <f>#REF!</f>
        <v>#REF!</v>
      </c>
      <c r="F93" s="151">
        <f>'Indirect Indicators '!N92</f>
        <v>0</v>
      </c>
      <c r="G93" s="151" t="e">
        <f>#REF!</f>
        <v>#REF!</v>
      </c>
      <c r="H93" s="151">
        <f>'Indirect Indicators '!F92</f>
        <v>0</v>
      </c>
      <c r="I93" s="151">
        <f>'Indirect Indicators '!S92</f>
        <v>0</v>
      </c>
      <c r="J93" s="151" t="str">
        <f>'Indirect Indicators '!AN92</f>
        <v xml:space="preserve">Agriculture : In the province of 90%planted in the last agricultural season </v>
      </c>
      <c r="K93" s="151" t="str">
        <f>'Indirect Indicators '!AL92</f>
        <v>Sources of Cereals consumed: In the province of 90was market for %, was own production for%, was HFA for %, was gifts for%.</v>
      </c>
      <c r="M93" s="151" t="str">
        <f>'Indirect Indicators '!Y92</f>
        <v>Reason for Displacement : In the province of 90is intercommuncal conflict for % is armed confluct for % is natural disaster for is search for services such as  (health, education, etc.)%</v>
      </c>
      <c r="N93" s="151" t="str">
        <f>'Indirect Indicators '!AS92</f>
        <v>HH shocks: In the province of The percentage of HH that experienced a shock in the last month is %.</v>
      </c>
      <c r="O93" s="151" t="str">
        <f>'Indirect Indicators '!AU92</f>
        <v>Access to improved Sources of Water: In the province of the percentage of HH with access to improved water sources ( including boreholes, piped water, covered wells) is %.</v>
      </c>
      <c r="Q93" s="151" t="str">
        <f>'Indirect Indicators '!BA92</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4" spans="2:17" ht="86.45">
      <c r="B94" s="151" t="e">
        <f>#REF!</f>
        <v>#REF!</v>
      </c>
      <c r="C94" s="151" t="e">
        <f>#REF!</f>
        <v>#REF!</v>
      </c>
      <c r="D94" s="151" t="e">
        <f>#REF!</f>
        <v>#REF!</v>
      </c>
      <c r="E94" s="151" t="e">
        <f>#REF!</f>
        <v>#REF!</v>
      </c>
      <c r="F94" s="151">
        <f>'Indirect Indicators '!N93</f>
        <v>0</v>
      </c>
      <c r="G94" s="151" t="e">
        <f>#REF!</f>
        <v>#REF!</v>
      </c>
      <c r="H94" s="151">
        <f>'Indirect Indicators '!F93</f>
        <v>0</v>
      </c>
      <c r="I94" s="151">
        <f>'Indirect Indicators '!S93</f>
        <v>0</v>
      </c>
      <c r="J94" s="151" t="str">
        <f>'Indirect Indicators '!AN93</f>
        <v xml:space="preserve">Agriculture : In the province of 91%planted in the last agricultural season </v>
      </c>
      <c r="K94" s="151" t="str">
        <f>'Indirect Indicators '!AL93</f>
        <v>Sources of Cereals consumed: In the province of 91was market for %, was own production for%, was HFA for %, was gifts for%.</v>
      </c>
      <c r="M94" s="151" t="str">
        <f>'Indirect Indicators '!Y93</f>
        <v>Reason for Displacement : In the province of 91is intercommuncal conflict for % is armed confluct for % is natural disaster for is search for services such as  (health, education, etc.)%</v>
      </c>
      <c r="N94" s="151" t="str">
        <f>'Indirect Indicators '!AS93</f>
        <v>HH shocks: In the province of The percentage of HH that experienced a shock in the last month is %.</v>
      </c>
      <c r="O94" s="151" t="str">
        <f>'Indirect Indicators '!AU93</f>
        <v>Access to improved Sources of Water: In the province of the percentage of HH with access to improved water sources ( including boreholes, piped water, covered wells) is %.</v>
      </c>
      <c r="Q94" s="151" t="str">
        <f>'Indirect Indicators '!BA93</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5" spans="2:17" ht="86.45">
      <c r="B95" s="151" t="e">
        <f>#REF!</f>
        <v>#REF!</v>
      </c>
      <c r="C95" s="151" t="e">
        <f>#REF!</f>
        <v>#REF!</v>
      </c>
      <c r="D95" s="151" t="e">
        <f>#REF!</f>
        <v>#REF!</v>
      </c>
      <c r="E95" s="151" t="e">
        <f>#REF!</f>
        <v>#REF!</v>
      </c>
      <c r="F95" s="151">
        <f>'Indirect Indicators '!N94</f>
        <v>0</v>
      </c>
      <c r="G95" s="151" t="e">
        <f>#REF!</f>
        <v>#REF!</v>
      </c>
      <c r="H95" s="151">
        <f>'Indirect Indicators '!F94</f>
        <v>0</v>
      </c>
      <c r="I95" s="151">
        <f>'Indirect Indicators '!S94</f>
        <v>0</v>
      </c>
      <c r="J95" s="151" t="str">
        <f>'Indirect Indicators '!AN94</f>
        <v xml:space="preserve">Agriculture : In the province of 92%planted in the last agricultural season </v>
      </c>
      <c r="K95" s="151">
        <f>'Indirect Indicators '!AL94</f>
        <v>0</v>
      </c>
      <c r="M95" s="151">
        <f>'Indirect Indicators '!Y94</f>
        <v>0</v>
      </c>
      <c r="N95" s="151" t="str">
        <f>'Indirect Indicators '!AS94</f>
        <v>HH shocks: In the province of The percentage of HH that experienced a shock in the last month is %.</v>
      </c>
      <c r="O95" s="151" t="str">
        <f>'Indirect Indicators '!AU94</f>
        <v>: In the province of %.</v>
      </c>
      <c r="Q95" s="151" t="str">
        <f>'Indirect Indicators '!BA94</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6" spans="2:17" ht="86.45">
      <c r="B96" s="151" t="e">
        <f>#REF!</f>
        <v>#REF!</v>
      </c>
      <c r="C96" s="151" t="e">
        <f>#REF!</f>
        <v>#REF!</v>
      </c>
      <c r="D96" s="151" t="e">
        <f>#REF!</f>
        <v>#REF!</v>
      </c>
      <c r="E96" s="151" t="e">
        <f>#REF!</f>
        <v>#REF!</v>
      </c>
      <c r="F96" s="151">
        <f>'Indirect Indicators '!N95</f>
        <v>0</v>
      </c>
      <c r="G96" s="151" t="e">
        <f>#REF!</f>
        <v>#REF!</v>
      </c>
      <c r="H96" s="151">
        <f>'Indirect Indicators '!F95</f>
        <v>0</v>
      </c>
      <c r="I96" s="151">
        <f>'Indirect Indicators '!S95</f>
        <v>0</v>
      </c>
      <c r="J96" s="151">
        <f>'Indirect Indicators '!AN95</f>
        <v>0</v>
      </c>
      <c r="M96" s="151">
        <f>'Indirect Indicators '!Y95</f>
        <v>0</v>
      </c>
      <c r="N96" s="151">
        <f>'Indirect Indicators '!AS95</f>
        <v>0</v>
      </c>
      <c r="O96" s="151" t="str">
        <f>'Indirect Indicators '!AU95</f>
        <v>: In the province of %.</v>
      </c>
      <c r="Q96" s="151" t="str">
        <f>'Indirect Indicators '!BA95</f>
        <v>Distance to water source: In the province of the percentage of hh with imrpoved water on premises is %, the percentage of HH who have to travel less than 30 minutes to access improved water is %, the percentage of HH that have to travel more than 30 minutes to access improved water is %.</v>
      </c>
    </row>
    <row r="97" spans="2:17" ht="86.45">
      <c r="B97" s="151" t="e">
        <f>#REF!</f>
        <v>#REF!</v>
      </c>
      <c r="C97" s="151" t="e">
        <f>#REF!</f>
        <v>#REF!</v>
      </c>
      <c r="D97" s="151" t="e">
        <f>#REF!</f>
        <v>#REF!</v>
      </c>
      <c r="E97" s="151" t="e">
        <f>#REF!</f>
        <v>#REF!</v>
      </c>
      <c r="F97" s="151">
        <f>'Indirect Indicators '!N96</f>
        <v>0</v>
      </c>
      <c r="G97" s="151" t="e">
        <f>#REF!</f>
        <v>#REF!</v>
      </c>
      <c r="H97" s="151">
        <f>'Indirect Indicators '!F96</f>
        <v>0</v>
      </c>
      <c r="I97" s="151">
        <f>'Indirect Indicators '!S96</f>
        <v>0</v>
      </c>
      <c r="J97" s="151">
        <f>'Indirect Indicators '!AN96</f>
        <v>0</v>
      </c>
      <c r="M97" s="151">
        <f>'Indirect Indicators '!Y96</f>
        <v>0</v>
      </c>
      <c r="N97" s="151">
        <f>'Indirect Indicators '!AS96</f>
        <v>0</v>
      </c>
      <c r="O97" s="151">
        <f>'Indirect Indicators '!AU96</f>
        <v>0</v>
      </c>
      <c r="Q97" s="151">
        <f>'Indirect Indicators '!BA96</f>
        <v>0</v>
      </c>
    </row>
    <row r="98" spans="2:17" ht="86.45">
      <c r="B98" s="151" t="e">
        <f>#REF!</f>
        <v>#REF!</v>
      </c>
      <c r="C98" s="151" t="e">
        <f>#REF!</f>
        <v>#REF!</v>
      </c>
      <c r="D98" s="151" t="e">
        <f>#REF!</f>
        <v>#REF!</v>
      </c>
      <c r="E98" s="151" t="e">
        <f>#REF!</f>
        <v>#REF!</v>
      </c>
      <c r="F98" s="151">
        <f>'Indirect Indicators '!N97</f>
        <v>0</v>
      </c>
      <c r="G98" s="151" t="e">
        <f>#REF!</f>
        <v>#REF!</v>
      </c>
      <c r="H98" s="151">
        <f>'Indirect Indicators '!F97</f>
        <v>0</v>
      </c>
      <c r="I98" s="151">
        <f>'Indirect Indicators '!S97</f>
        <v>0</v>
      </c>
      <c r="J98" s="151">
        <f>'Indirect Indicators '!AN97</f>
        <v>0</v>
      </c>
      <c r="M98" s="151">
        <f>'Indirect Indicators '!Y97</f>
        <v>0</v>
      </c>
      <c r="N98" s="151">
        <f>'Indirect Indicators '!AS97</f>
        <v>0</v>
      </c>
      <c r="O98" s="151">
        <f>'Indirect Indicators '!AU97</f>
        <v>0</v>
      </c>
      <c r="Q98" s="151">
        <f>'Indirect Indicators '!BA97</f>
        <v>0</v>
      </c>
    </row>
    <row r="99" spans="2:17" ht="57.6">
      <c r="B99" s="151" t="e">
        <f>#REF!</f>
        <v>#REF!</v>
      </c>
      <c r="C99" s="151" t="e">
        <f>#REF!</f>
        <v>#REF!</v>
      </c>
      <c r="D99" s="151" t="e">
        <f>#REF!</f>
        <v>#REF!</v>
      </c>
      <c r="E99" s="151" t="e">
        <f>#REF!</f>
        <v>#REF!</v>
      </c>
      <c r="F99" s="151">
        <f>'Indirect Indicators '!N98</f>
        <v>0</v>
      </c>
      <c r="G99" s="151" t="e">
        <f>#REF!</f>
        <v>#REF!</v>
      </c>
      <c r="H99" s="151">
        <f>'Indirect Indicators '!F98</f>
        <v>0</v>
      </c>
      <c r="I99" s="151">
        <f>'Indirect Indicators '!S98</f>
        <v>0</v>
      </c>
      <c r="J99" s="151">
        <f>'Indirect Indicators '!AN98</f>
        <v>0</v>
      </c>
      <c r="M99" s="151">
        <f>'Indirect Indicators '!Y98</f>
        <v>0</v>
      </c>
      <c r="N99" s="151">
        <f>'Indirect Indicators '!AS98</f>
        <v>0</v>
      </c>
      <c r="O99" s="151">
        <f>'Indirect Indicators '!AU98</f>
        <v>0</v>
      </c>
      <c r="Q99" s="151">
        <f>'Indirect Indicators '!BA98</f>
        <v>0</v>
      </c>
    </row>
    <row r="100" spans="2:17" ht="57.6">
      <c r="B100" s="151" t="e">
        <f>#REF!</f>
        <v>#REF!</v>
      </c>
      <c r="C100" s="151" t="e">
        <f>#REF!</f>
        <v>#REF!</v>
      </c>
      <c r="D100" s="151" t="e">
        <f>#REF!</f>
        <v>#REF!</v>
      </c>
      <c r="E100" s="151" t="e">
        <f>#REF!</f>
        <v>#REF!</v>
      </c>
      <c r="F100" s="151">
        <f>'Indirect Indicators '!N99</f>
        <v>0</v>
      </c>
      <c r="G100" s="151" t="e">
        <f>#REF!</f>
        <v>#REF!</v>
      </c>
      <c r="H100" s="151">
        <f>'Indirect Indicators '!F99</f>
        <v>0</v>
      </c>
      <c r="I100" s="151">
        <f>'Indirect Indicators '!S99</f>
        <v>0</v>
      </c>
      <c r="J100" s="151">
        <f>'Indirect Indicators '!AN99</f>
        <v>0</v>
      </c>
      <c r="M100" s="151">
        <f>'Indirect Indicators '!Y99</f>
        <v>0</v>
      </c>
      <c r="N100" s="151">
        <f>'Indirect Indicators '!AS99</f>
        <v>0</v>
      </c>
      <c r="O100" s="151">
        <f>'Indirect Indicators '!AU99</f>
        <v>0</v>
      </c>
      <c r="Q100" s="151">
        <f>'Indirect Indicators '!BA99</f>
        <v>0</v>
      </c>
    </row>
    <row r="101" spans="2:17">
      <c r="B101" s="151" t="e">
        <f>#REF!</f>
        <v>#REF!</v>
      </c>
      <c r="C101" s="151" t="e">
        <f>#REF!</f>
        <v>#REF!</v>
      </c>
      <c r="D101" s="151" t="e">
        <f>#REF!</f>
        <v>#REF!</v>
      </c>
      <c r="E101" s="151" t="e">
        <f>#REF!</f>
        <v>#REF!</v>
      </c>
      <c r="F101" s="151">
        <f>'Indirect Indicators '!N100</f>
        <v>0</v>
      </c>
      <c r="G101" s="151" t="e">
        <f>#REF!</f>
        <v>#REF!</v>
      </c>
      <c r="H101" s="151">
        <f>'Indirect Indicators '!F100</f>
        <v>0</v>
      </c>
      <c r="I101" s="151">
        <f>'Indirect Indicators '!S100</f>
        <v>0</v>
      </c>
      <c r="J101" s="151">
        <f>'Indirect Indicators '!AN100</f>
        <v>0</v>
      </c>
      <c r="M101" s="151">
        <f>'Indirect Indicators '!Y100</f>
        <v>0</v>
      </c>
      <c r="N101" s="151">
        <f>'Indirect Indicators '!AS100</f>
        <v>0</v>
      </c>
      <c r="O101" s="151">
        <f>'Indirect Indicators '!AU100</f>
        <v>0</v>
      </c>
      <c r="Q101" s="151">
        <f>'Indirect Indicators '!BA100</f>
        <v>0</v>
      </c>
    </row>
    <row r="102" spans="2:17">
      <c r="B102" s="151" t="e">
        <f>#REF!</f>
        <v>#REF!</v>
      </c>
      <c r="C102" s="151" t="e">
        <f>#REF!</f>
        <v>#REF!</v>
      </c>
      <c r="D102" s="151" t="e">
        <f>#REF!</f>
        <v>#REF!</v>
      </c>
      <c r="E102" s="151" t="e">
        <f>#REF!</f>
        <v>#REF!</v>
      </c>
      <c r="F102" s="151">
        <f>'Indirect Indicators '!N101</f>
        <v>0</v>
      </c>
      <c r="G102" s="151" t="e">
        <f>#REF!</f>
        <v>#REF!</v>
      </c>
      <c r="H102" s="151">
        <f>'Indirect Indicators '!F101</f>
        <v>0</v>
      </c>
      <c r="I102" s="151">
        <f>'Indirect Indicators '!S101</f>
        <v>0</v>
      </c>
      <c r="J102" s="151">
        <f>'Indirect Indicators '!AN101</f>
        <v>0</v>
      </c>
      <c r="M102" s="151">
        <f>'Indirect Indicators '!Y101</f>
        <v>0</v>
      </c>
      <c r="N102" s="151">
        <f>'Indirect Indicators '!AS101</f>
        <v>0</v>
      </c>
      <c r="O102" s="151">
        <f>'Indirect Indicators '!AU101</f>
        <v>0</v>
      </c>
      <c r="Q102" s="151">
        <f>'Indirect Indicators '!BA101</f>
        <v>0</v>
      </c>
    </row>
    <row r="103" spans="2:17">
      <c r="B103" s="151" t="e">
        <f>#REF!</f>
        <v>#REF!</v>
      </c>
      <c r="C103" s="151" t="e">
        <f>#REF!</f>
        <v>#REF!</v>
      </c>
      <c r="D103" s="151" t="e">
        <f>#REF!</f>
        <v>#REF!</v>
      </c>
      <c r="E103" s="151" t="e">
        <f>#REF!</f>
        <v>#REF!</v>
      </c>
      <c r="F103" s="151">
        <f>'Indirect Indicators '!N102</f>
        <v>0</v>
      </c>
      <c r="G103" s="151" t="e">
        <f>#REF!</f>
        <v>#REF!</v>
      </c>
      <c r="H103" s="151">
        <f>'Indirect Indicators '!F102</f>
        <v>0</v>
      </c>
      <c r="I103" s="151">
        <f>'Indirect Indicators '!S102</f>
        <v>0</v>
      </c>
      <c r="J103" s="151">
        <f>'Indirect Indicators '!AN102</f>
        <v>0</v>
      </c>
      <c r="M103" s="151">
        <f>'Indirect Indicators '!Y102</f>
        <v>0</v>
      </c>
      <c r="N103" s="151">
        <f>'Indirect Indicators '!AS102</f>
        <v>0</v>
      </c>
      <c r="O103" s="151">
        <f>'Indirect Indicators '!AU102</f>
        <v>0</v>
      </c>
    </row>
    <row r="104" spans="2:17">
      <c r="B104" s="151" t="e">
        <f>#REF!</f>
        <v>#REF!</v>
      </c>
      <c r="C104" s="151" t="e">
        <f>#REF!</f>
        <v>#REF!</v>
      </c>
      <c r="D104" s="151" t="e">
        <f>#REF!</f>
        <v>#REF!</v>
      </c>
      <c r="E104" s="151" t="e">
        <f>#REF!</f>
        <v>#REF!</v>
      </c>
      <c r="F104" s="151">
        <f>'Indirect Indicators '!N103</f>
        <v>0</v>
      </c>
      <c r="G104" s="151" t="e">
        <f>#REF!</f>
        <v>#REF!</v>
      </c>
      <c r="H104" s="151">
        <f>'Indirect Indicators '!F103</f>
        <v>0</v>
      </c>
      <c r="I104" s="151">
        <f>'Indirect Indicators '!S103</f>
        <v>0</v>
      </c>
      <c r="J104" s="151">
        <f>'Indirect Indicators '!AN103</f>
        <v>0</v>
      </c>
      <c r="M104" s="151">
        <f>'Indirect Indicators '!Y103</f>
        <v>0</v>
      </c>
      <c r="N104" s="151">
        <f>'Indirect Indicators '!AS103</f>
        <v>0</v>
      </c>
      <c r="O104" s="151">
        <f>'Indirect Indicators '!AU103</f>
        <v>0</v>
      </c>
    </row>
    <row r="105" spans="2:17">
      <c r="B105" s="151" t="e">
        <f>#REF!</f>
        <v>#REF!</v>
      </c>
      <c r="C105" s="151" t="e">
        <f>#REF!</f>
        <v>#REF!</v>
      </c>
      <c r="D105" s="151" t="e">
        <f>#REF!</f>
        <v>#REF!</v>
      </c>
      <c r="E105" s="151" t="e">
        <f>#REF!</f>
        <v>#REF!</v>
      </c>
      <c r="F105" s="151">
        <f>'Indirect Indicators '!N104</f>
        <v>0</v>
      </c>
      <c r="G105" s="151" t="e">
        <f>#REF!</f>
        <v>#REF!</v>
      </c>
      <c r="H105" s="151">
        <f>'Indirect Indicators '!F104</f>
        <v>0</v>
      </c>
      <c r="I105" s="151">
        <f>'Indirect Indicators '!S104</f>
        <v>0</v>
      </c>
      <c r="J105" s="151">
        <f>'Indirect Indicators '!AN104</f>
        <v>0</v>
      </c>
      <c r="M105" s="151">
        <f>'Indirect Indicators '!Y104</f>
        <v>0</v>
      </c>
      <c r="N105" s="151">
        <f>'Indirect Indicators '!AS104</f>
        <v>0</v>
      </c>
      <c r="O105" s="151">
        <f>'Indirect Indicators '!AU104</f>
        <v>0</v>
      </c>
    </row>
    <row r="106" spans="2:17">
      <c r="B106" s="151" t="e">
        <f>#REF!</f>
        <v>#REF!</v>
      </c>
      <c r="C106" s="151" t="e">
        <f>#REF!</f>
        <v>#REF!</v>
      </c>
      <c r="D106" s="151" t="e">
        <f>#REF!</f>
        <v>#REF!</v>
      </c>
      <c r="E106" s="151" t="e">
        <f>#REF!</f>
        <v>#REF!</v>
      </c>
      <c r="F106" s="151">
        <f>'Indirect Indicators '!N105</f>
        <v>0</v>
      </c>
      <c r="G106" s="151" t="e">
        <f>#REF!</f>
        <v>#REF!</v>
      </c>
      <c r="H106" s="151">
        <f>'Indirect Indicators '!F105</f>
        <v>0</v>
      </c>
      <c r="I106" s="151">
        <f>'Indirect Indicators '!S105</f>
        <v>0</v>
      </c>
      <c r="J106" s="151">
        <f>'Indirect Indicators '!AN105</f>
        <v>0</v>
      </c>
      <c r="M106" s="151">
        <f>'Indirect Indicators '!Y105</f>
        <v>0</v>
      </c>
      <c r="N106" s="151">
        <f>'Indirect Indicators '!AS105</f>
        <v>0</v>
      </c>
      <c r="O106" s="151">
        <f>'Indirect Indicators '!AU105</f>
        <v>0</v>
      </c>
    </row>
    <row r="107" spans="2:17">
      <c r="B107" s="151" t="e">
        <f>#REF!</f>
        <v>#REF!</v>
      </c>
      <c r="C107" s="151" t="e">
        <f>#REF!</f>
        <v>#REF!</v>
      </c>
      <c r="D107" s="151" t="e">
        <f>#REF!</f>
        <v>#REF!</v>
      </c>
      <c r="E107" s="151" t="e">
        <f>#REF!</f>
        <v>#REF!</v>
      </c>
      <c r="F107" s="151">
        <f>'Indirect Indicators '!N106</f>
        <v>0</v>
      </c>
      <c r="G107" s="151" t="e">
        <f>#REF!</f>
        <v>#REF!</v>
      </c>
      <c r="H107" s="151">
        <f>'Indirect Indicators '!F106</f>
        <v>0</v>
      </c>
      <c r="I107" s="151">
        <f>'Indirect Indicators '!S106</f>
        <v>0</v>
      </c>
      <c r="J107" s="151">
        <f>'Indirect Indicators '!AN106</f>
        <v>0</v>
      </c>
      <c r="M107" s="151">
        <f>'Indirect Indicators '!Y106</f>
        <v>0</v>
      </c>
      <c r="N107" s="151">
        <f>'Indirect Indicators '!AS106</f>
        <v>0</v>
      </c>
      <c r="O107" s="151">
        <f>'Indirect Indicators '!AU106</f>
        <v>0</v>
      </c>
    </row>
    <row r="108" spans="2:17">
      <c r="B108" s="151" t="e">
        <f>#REF!</f>
        <v>#REF!</v>
      </c>
      <c r="C108" s="151" t="e">
        <f>#REF!</f>
        <v>#REF!</v>
      </c>
      <c r="D108" s="151" t="e">
        <f>#REF!</f>
        <v>#REF!</v>
      </c>
      <c r="E108" s="151" t="e">
        <f>#REF!</f>
        <v>#REF!</v>
      </c>
      <c r="F108" s="151">
        <f>'Indirect Indicators '!N107</f>
        <v>0</v>
      </c>
      <c r="G108" s="151" t="e">
        <f>#REF!</f>
        <v>#REF!</v>
      </c>
      <c r="H108" s="151">
        <f>'Indirect Indicators '!F107</f>
        <v>0</v>
      </c>
      <c r="I108" s="151">
        <f>'Indirect Indicators '!S107</f>
        <v>0</v>
      </c>
      <c r="J108" s="151">
        <f>'Indirect Indicators '!AN107</f>
        <v>0</v>
      </c>
      <c r="M108" s="151">
        <f>'Indirect Indicators '!Y107</f>
        <v>0</v>
      </c>
      <c r="N108" s="151">
        <f>'Indirect Indicators '!AS107</f>
        <v>0</v>
      </c>
      <c r="O108" s="151">
        <f>'Indirect Indicators '!AU107</f>
        <v>0</v>
      </c>
    </row>
    <row r="109" spans="2:17">
      <c r="B109" s="151" t="e">
        <f>#REF!</f>
        <v>#REF!</v>
      </c>
      <c r="C109" s="151" t="e">
        <f>#REF!</f>
        <v>#REF!</v>
      </c>
      <c r="D109" s="151" t="e">
        <f>#REF!</f>
        <v>#REF!</v>
      </c>
      <c r="F109" s="151">
        <f>'Indirect Indicators '!N108</f>
        <v>0</v>
      </c>
      <c r="G109" s="151" t="e">
        <f>#REF!</f>
        <v>#REF!</v>
      </c>
      <c r="H109" s="151">
        <f>'Indirect Indicators '!F108</f>
        <v>0</v>
      </c>
      <c r="I109" s="151">
        <f>'Indirect Indicators '!S108</f>
        <v>0</v>
      </c>
      <c r="J109" s="151">
        <f>'Indirect Indicators '!AN108</f>
        <v>0</v>
      </c>
      <c r="M109" s="151">
        <f>'Indirect Indicators '!Y108</f>
        <v>0</v>
      </c>
      <c r="N109" s="151">
        <f>'Indirect Indicators '!AS108</f>
        <v>0</v>
      </c>
      <c r="O109" s="151">
        <f>'Indirect Indicators '!AU108</f>
        <v>0</v>
      </c>
    </row>
    <row r="110" spans="2:17">
      <c r="B110" s="151" t="e">
        <f>#REF!</f>
        <v>#REF!</v>
      </c>
      <c r="C110" s="151" t="e">
        <f>#REF!</f>
        <v>#REF!</v>
      </c>
      <c r="D110" s="151" t="e">
        <f>#REF!</f>
        <v>#REF!</v>
      </c>
      <c r="F110" s="151">
        <f>'Indirect Indicators '!N109</f>
        <v>0</v>
      </c>
      <c r="G110" s="151" t="e">
        <f>#REF!</f>
        <v>#REF!</v>
      </c>
      <c r="H110" s="151">
        <f>'Indirect Indicators '!F109</f>
        <v>0</v>
      </c>
      <c r="I110" s="151">
        <f>'Indirect Indicators '!S109</f>
        <v>0</v>
      </c>
      <c r="J110" s="151">
        <f>'Indirect Indicators '!AN109</f>
        <v>0</v>
      </c>
      <c r="M110" s="151">
        <f>'Indirect Indicators '!Y109</f>
        <v>0</v>
      </c>
      <c r="N110" s="151">
        <f>'Indirect Indicators '!AS109</f>
        <v>0</v>
      </c>
      <c r="O110" s="151">
        <f>'Indirect Indicators '!AU109</f>
        <v>0</v>
      </c>
    </row>
    <row r="111" spans="2:17">
      <c r="B111" s="151" t="e">
        <f>#REF!</f>
        <v>#REF!</v>
      </c>
      <c r="C111" s="151" t="e">
        <f>#REF!</f>
        <v>#REF!</v>
      </c>
      <c r="D111" s="151" t="e">
        <f>#REF!</f>
        <v>#REF!</v>
      </c>
      <c r="F111" s="151">
        <f>'Indirect Indicators '!N110</f>
        <v>0</v>
      </c>
      <c r="G111" s="151" t="e">
        <f>#REF!</f>
        <v>#REF!</v>
      </c>
      <c r="H111" s="151">
        <f>'Indirect Indicators '!F110</f>
        <v>0</v>
      </c>
      <c r="I111" s="151">
        <f>'Indirect Indicators '!S110</f>
        <v>0</v>
      </c>
      <c r="J111" s="151">
        <f>'Indirect Indicators '!AN110</f>
        <v>0</v>
      </c>
      <c r="M111" s="151">
        <f>'Indirect Indicators '!Y110</f>
        <v>0</v>
      </c>
      <c r="N111" s="151">
        <f>'Indirect Indicators '!AS110</f>
        <v>0</v>
      </c>
      <c r="O111" s="151">
        <f>'Indirect Indicators '!AU110</f>
        <v>0</v>
      </c>
    </row>
    <row r="112" spans="2:17">
      <c r="B112" s="151" t="e">
        <f>#REF!</f>
        <v>#REF!</v>
      </c>
      <c r="C112" s="151" t="e">
        <f>#REF!</f>
        <v>#REF!</v>
      </c>
      <c r="D112" s="151" t="e">
        <f>#REF!</f>
        <v>#REF!</v>
      </c>
      <c r="F112" s="151">
        <f>'Indirect Indicators '!N111</f>
        <v>0</v>
      </c>
      <c r="G112" s="151" t="e">
        <f>#REF!</f>
        <v>#REF!</v>
      </c>
      <c r="H112" s="151">
        <f>'Indirect Indicators '!F111</f>
        <v>0</v>
      </c>
      <c r="I112" s="151">
        <f>'Indirect Indicators '!S111</f>
        <v>0</v>
      </c>
      <c r="J112" s="151">
        <f>'Indirect Indicators '!AN111</f>
        <v>0</v>
      </c>
      <c r="M112" s="151">
        <f>'Indirect Indicators '!Y111</f>
        <v>0</v>
      </c>
      <c r="N112" s="151">
        <f>'Indirect Indicators '!AS111</f>
        <v>0</v>
      </c>
      <c r="O112" s="151">
        <f>'Indirect Indicators '!AU111</f>
        <v>0</v>
      </c>
    </row>
    <row r="113" spans="2:15">
      <c r="B113" s="151" t="e">
        <f>#REF!</f>
        <v>#REF!</v>
      </c>
      <c r="C113" s="151" t="e">
        <f>#REF!</f>
        <v>#REF!</v>
      </c>
      <c r="D113" s="151" t="e">
        <f>#REF!</f>
        <v>#REF!</v>
      </c>
      <c r="F113" s="151">
        <f>'Indirect Indicators '!N112</f>
        <v>0</v>
      </c>
      <c r="G113" s="151" t="e">
        <f>#REF!</f>
        <v>#REF!</v>
      </c>
      <c r="H113" s="151">
        <f>'Indirect Indicators '!F112</f>
        <v>0</v>
      </c>
      <c r="I113" s="151">
        <f>'Indirect Indicators '!S112</f>
        <v>0</v>
      </c>
      <c r="J113" s="151">
        <f>'Indirect Indicators '!AN112</f>
        <v>0</v>
      </c>
      <c r="M113" s="151">
        <f>'Indirect Indicators '!Y112</f>
        <v>0</v>
      </c>
      <c r="N113" s="151">
        <f>'Indirect Indicators '!AS112</f>
        <v>0</v>
      </c>
      <c r="O113" s="151">
        <f>'Indirect Indicators '!AU112</f>
        <v>0</v>
      </c>
    </row>
    <row r="114" spans="2:15">
      <c r="B114" s="151" t="e">
        <f>#REF!</f>
        <v>#REF!</v>
      </c>
      <c r="C114" s="151" t="e">
        <f>#REF!</f>
        <v>#REF!</v>
      </c>
      <c r="D114" s="151" t="e">
        <f>#REF!</f>
        <v>#REF!</v>
      </c>
      <c r="F114" s="151">
        <f>'Indirect Indicators '!N113</f>
        <v>0</v>
      </c>
      <c r="G114" s="151" t="e">
        <f>#REF!</f>
        <v>#REF!</v>
      </c>
      <c r="H114" s="151">
        <f>'Indirect Indicators '!F113</f>
        <v>0</v>
      </c>
      <c r="I114" s="151">
        <f>'Indirect Indicators '!S113</f>
        <v>0</v>
      </c>
      <c r="J114" s="151">
        <f>'Indirect Indicators '!AN113</f>
        <v>0</v>
      </c>
      <c r="M114" s="151">
        <f>'Indirect Indicators '!Y113</f>
        <v>0</v>
      </c>
      <c r="N114" s="151">
        <f>'Indirect Indicators '!AS113</f>
        <v>0</v>
      </c>
      <c r="O114" s="151">
        <f>'Indirect Indicators '!AU113</f>
        <v>0</v>
      </c>
    </row>
    <row r="115" spans="2:15">
      <c r="B115" s="151" t="e">
        <f>#REF!</f>
        <v>#REF!</v>
      </c>
      <c r="C115" s="151" t="e">
        <f>#REF!</f>
        <v>#REF!</v>
      </c>
      <c r="D115" s="151" t="e">
        <f>#REF!</f>
        <v>#REF!</v>
      </c>
      <c r="F115" s="151">
        <f>'Indirect Indicators '!N114</f>
        <v>0</v>
      </c>
      <c r="G115" s="151" t="e">
        <f>#REF!</f>
        <v>#REF!</v>
      </c>
      <c r="H115" s="151">
        <f>'Indirect Indicators '!F114</f>
        <v>0</v>
      </c>
      <c r="I115" s="151">
        <f>'Indirect Indicators '!S114</f>
        <v>0</v>
      </c>
      <c r="J115" s="151">
        <f>'Indirect Indicators '!AN114</f>
        <v>0</v>
      </c>
      <c r="M115" s="151">
        <f>'Indirect Indicators '!Y114</f>
        <v>0</v>
      </c>
      <c r="N115" s="151">
        <f>'Indirect Indicators '!AS114</f>
        <v>0</v>
      </c>
      <c r="O115" s="151">
        <f>'Indirect Indicators '!AU114</f>
        <v>0</v>
      </c>
    </row>
    <row r="116" spans="2:15">
      <c r="B116" s="151" t="e">
        <f>#REF!</f>
        <v>#REF!</v>
      </c>
      <c r="C116" s="151" t="e">
        <f>#REF!</f>
        <v>#REF!</v>
      </c>
      <c r="D116" s="151" t="e">
        <f>#REF!</f>
        <v>#REF!</v>
      </c>
      <c r="F116" s="151">
        <f>'Indirect Indicators '!N115</f>
        <v>0</v>
      </c>
      <c r="G116" s="151" t="e">
        <f>#REF!</f>
        <v>#REF!</v>
      </c>
      <c r="H116" s="151">
        <f>'Indirect Indicators '!F115</f>
        <v>0</v>
      </c>
      <c r="I116" s="151">
        <f>'Indirect Indicators '!S115</f>
        <v>0</v>
      </c>
      <c r="J116" s="151">
        <f>'Indirect Indicators '!AN115</f>
        <v>0</v>
      </c>
      <c r="M116" s="151">
        <f>'Indirect Indicators '!Y115</f>
        <v>0</v>
      </c>
      <c r="N116" s="151">
        <f>'Indirect Indicators '!AS115</f>
        <v>0</v>
      </c>
      <c r="O116" s="151">
        <f>'Indirect Indicators '!AU115</f>
        <v>0</v>
      </c>
    </row>
    <row r="117" spans="2:15">
      <c r="B117" s="151" t="e">
        <f>#REF!</f>
        <v>#REF!</v>
      </c>
      <c r="C117" s="151" t="e">
        <f>#REF!</f>
        <v>#REF!</v>
      </c>
      <c r="D117" s="151" t="e">
        <f>#REF!</f>
        <v>#REF!</v>
      </c>
      <c r="F117" s="151">
        <f>'Indirect Indicators '!N116</f>
        <v>0</v>
      </c>
      <c r="G117" s="151" t="e">
        <f>#REF!</f>
        <v>#REF!</v>
      </c>
      <c r="H117" s="151">
        <f>'Indirect Indicators '!F116</f>
        <v>0</v>
      </c>
      <c r="I117" s="151">
        <f>'Indirect Indicators '!S116</f>
        <v>0</v>
      </c>
      <c r="J117" s="151">
        <f>'Indirect Indicators '!AN116</f>
        <v>0</v>
      </c>
      <c r="M117" s="151">
        <f>'Indirect Indicators '!Y116</f>
        <v>0</v>
      </c>
      <c r="N117" s="151">
        <f>'Indirect Indicators '!AS116</f>
        <v>0</v>
      </c>
      <c r="O117" s="151">
        <f>'Indirect Indicators '!AU116</f>
        <v>0</v>
      </c>
    </row>
    <row r="118" spans="2:15">
      <c r="B118" s="151" t="e">
        <f>#REF!</f>
        <v>#REF!</v>
      </c>
      <c r="C118" s="151" t="e">
        <f>#REF!</f>
        <v>#REF!</v>
      </c>
      <c r="D118" s="151" t="e">
        <f>#REF!</f>
        <v>#REF!</v>
      </c>
      <c r="F118" s="151">
        <f>'Indirect Indicators '!N117</f>
        <v>0</v>
      </c>
      <c r="G118" s="151" t="e">
        <f>#REF!</f>
        <v>#REF!</v>
      </c>
      <c r="H118" s="151">
        <f>'Indirect Indicators '!F117</f>
        <v>0</v>
      </c>
      <c r="I118" s="151">
        <f>'Indirect Indicators '!S117</f>
        <v>0</v>
      </c>
      <c r="J118" s="151">
        <f>'Indirect Indicators '!AN117</f>
        <v>0</v>
      </c>
      <c r="M118" s="151">
        <f>'Indirect Indicators '!Y117</f>
        <v>0</v>
      </c>
      <c r="N118" s="151">
        <f>'Indirect Indicators '!AS117</f>
        <v>0</v>
      </c>
      <c r="O118" s="151">
        <f>'Indirect Indicators '!AU117</f>
        <v>0</v>
      </c>
    </row>
    <row r="119" spans="2:15">
      <c r="B119" s="151" t="e">
        <f>#REF!</f>
        <v>#REF!</v>
      </c>
      <c r="C119" s="151" t="e">
        <f>#REF!</f>
        <v>#REF!</v>
      </c>
      <c r="D119" s="151" t="e">
        <f>#REF!</f>
        <v>#REF!</v>
      </c>
      <c r="F119" s="151">
        <f>'Indirect Indicators '!N118</f>
        <v>0</v>
      </c>
      <c r="G119" s="151" t="e">
        <f>#REF!</f>
        <v>#REF!</v>
      </c>
      <c r="H119" s="151">
        <f>'Indirect Indicators '!F118</f>
        <v>0</v>
      </c>
      <c r="I119" s="151">
        <f>'Indirect Indicators '!S118</f>
        <v>0</v>
      </c>
      <c r="M119" s="151">
        <f>'Indirect Indicators '!Y118</f>
        <v>0</v>
      </c>
      <c r="N119" s="151">
        <f>'Indirect Indicators '!AS118</f>
        <v>0</v>
      </c>
      <c r="O119" s="151">
        <f>'Indirect Indicators '!AU118</f>
        <v>0</v>
      </c>
    </row>
    <row r="120" spans="2:15">
      <c r="B120" s="151" t="e">
        <f>#REF!</f>
        <v>#REF!</v>
      </c>
      <c r="C120" s="151" t="e">
        <f>#REF!</f>
        <v>#REF!</v>
      </c>
      <c r="D120" s="151" t="e">
        <f>#REF!</f>
        <v>#REF!</v>
      </c>
      <c r="F120" s="151">
        <f>'Indirect Indicators '!N119</f>
        <v>0</v>
      </c>
      <c r="G120" s="151" t="e">
        <f>#REF!</f>
        <v>#REF!</v>
      </c>
      <c r="H120" s="151">
        <f>'Indirect Indicators '!F119</f>
        <v>0</v>
      </c>
      <c r="I120" s="151">
        <f>'Indirect Indicators '!S119</f>
        <v>0</v>
      </c>
      <c r="M120" s="151">
        <f>'Indirect Indicators '!Y119</f>
        <v>0</v>
      </c>
      <c r="N120" s="151">
        <f>'Indirect Indicators '!AS119</f>
        <v>0</v>
      </c>
      <c r="O120" s="151">
        <f>'Indirect Indicators '!AU119</f>
        <v>0</v>
      </c>
    </row>
    <row r="121" spans="2:15">
      <c r="B121" s="151" t="e">
        <f>#REF!</f>
        <v>#REF!</v>
      </c>
      <c r="C121" s="151" t="e">
        <f>#REF!</f>
        <v>#REF!</v>
      </c>
      <c r="D121" s="151" t="e">
        <f>#REF!</f>
        <v>#REF!</v>
      </c>
      <c r="F121" s="151">
        <f>'Indirect Indicators '!N120</f>
        <v>0</v>
      </c>
      <c r="G121" s="151" t="e">
        <f>#REF!</f>
        <v>#REF!</v>
      </c>
      <c r="H121" s="151">
        <f>'Indirect Indicators '!F120</f>
        <v>0</v>
      </c>
      <c r="I121" s="151">
        <f>'Indirect Indicators '!S120</f>
        <v>0</v>
      </c>
      <c r="M121" s="151">
        <f>'Indirect Indicators '!Y120</f>
        <v>0</v>
      </c>
      <c r="N121" s="151">
        <f>'Indirect Indicators '!AS120</f>
        <v>0</v>
      </c>
      <c r="O121" s="151">
        <f>'Indirect Indicators '!AU120</f>
        <v>0</v>
      </c>
    </row>
    <row r="122" spans="2:15">
      <c r="B122" s="151" t="e">
        <f>#REF!</f>
        <v>#REF!</v>
      </c>
      <c r="C122" s="151" t="e">
        <f>#REF!</f>
        <v>#REF!</v>
      </c>
      <c r="D122" s="151" t="e">
        <f>#REF!</f>
        <v>#REF!</v>
      </c>
      <c r="F122" s="151">
        <f>'Indirect Indicators '!N121</f>
        <v>0</v>
      </c>
      <c r="G122" s="151" t="e">
        <f>#REF!</f>
        <v>#REF!</v>
      </c>
      <c r="H122" s="151">
        <f>'Indirect Indicators '!F121</f>
        <v>0</v>
      </c>
      <c r="I122" s="151">
        <f>'Indirect Indicators '!S121</f>
        <v>0</v>
      </c>
      <c r="M122" s="151">
        <f>'Indirect Indicators '!Y121</f>
        <v>0</v>
      </c>
      <c r="N122" s="151">
        <f>'Indirect Indicators '!AS121</f>
        <v>0</v>
      </c>
      <c r="O122" s="151">
        <f>'Indirect Indicators '!AU121</f>
        <v>0</v>
      </c>
    </row>
    <row r="123" spans="2:15">
      <c r="B123" s="151" t="e">
        <f>#REF!</f>
        <v>#REF!</v>
      </c>
      <c r="C123" s="151" t="e">
        <f>#REF!</f>
        <v>#REF!</v>
      </c>
      <c r="D123" s="151" t="e">
        <f>#REF!</f>
        <v>#REF!</v>
      </c>
      <c r="F123" s="151">
        <f>'Indirect Indicators '!N122</f>
        <v>0</v>
      </c>
      <c r="G123" s="151" t="e">
        <f>#REF!</f>
        <v>#REF!</v>
      </c>
      <c r="H123" s="151">
        <f>'Indirect Indicators '!F122</f>
        <v>0</v>
      </c>
      <c r="I123" s="151">
        <f>'Indirect Indicators '!S122</f>
        <v>0</v>
      </c>
      <c r="M123" s="151">
        <f>'Indirect Indicators '!Y122</f>
        <v>0</v>
      </c>
      <c r="N123" s="151">
        <f>'Indirect Indicators '!AS122</f>
        <v>0</v>
      </c>
    </row>
    <row r="124" spans="2:15">
      <c r="B124" s="151" t="e">
        <f>#REF!</f>
        <v>#REF!</v>
      </c>
      <c r="C124" s="151" t="e">
        <f>#REF!</f>
        <v>#REF!</v>
      </c>
      <c r="D124" s="151" t="e">
        <f>#REF!</f>
        <v>#REF!</v>
      </c>
      <c r="F124" s="151">
        <f>'Indirect Indicators '!N123</f>
        <v>0</v>
      </c>
      <c r="G124" s="151" t="e">
        <f>#REF!</f>
        <v>#REF!</v>
      </c>
      <c r="H124" s="151">
        <f>'Indirect Indicators '!F123</f>
        <v>0</v>
      </c>
      <c r="I124" s="151">
        <f>'Indirect Indicators '!S123</f>
        <v>0</v>
      </c>
      <c r="M124" s="151">
        <f>'Indirect Indicators '!Y123</f>
        <v>0</v>
      </c>
      <c r="N124" s="151">
        <f>'Indirect Indicators '!AS123</f>
        <v>0</v>
      </c>
    </row>
    <row r="125" spans="2:15">
      <c r="C125" s="151" t="e">
        <f>#REF!</f>
        <v>#REF!</v>
      </c>
      <c r="D125" s="151" t="e">
        <f>#REF!</f>
        <v>#REF!</v>
      </c>
      <c r="F125" s="151">
        <f>'Indirect Indicators '!N124</f>
        <v>0</v>
      </c>
      <c r="G125" s="151" t="e">
        <f>#REF!</f>
        <v>#REF!</v>
      </c>
      <c r="H125" s="151">
        <f>'Indirect Indicators '!F124</f>
        <v>0</v>
      </c>
      <c r="I125" s="151">
        <f>'Indirect Indicators '!S124</f>
        <v>0</v>
      </c>
      <c r="M125" s="151">
        <f>'Indirect Indicators '!Y124</f>
        <v>0</v>
      </c>
      <c r="N125" s="151">
        <f>'Indirect Indicators '!AS124</f>
        <v>0</v>
      </c>
    </row>
    <row r="126" spans="2:15">
      <c r="C126" s="151" t="e">
        <f>#REF!</f>
        <v>#REF!</v>
      </c>
      <c r="D126" s="151" t="e">
        <f>#REF!</f>
        <v>#REF!</v>
      </c>
      <c r="F126" s="151">
        <f>'Indirect Indicators '!N125</f>
        <v>0</v>
      </c>
      <c r="G126" s="151" t="e">
        <f>#REF!</f>
        <v>#REF!</v>
      </c>
      <c r="H126" s="151">
        <f>'Indirect Indicators '!F125</f>
        <v>0</v>
      </c>
      <c r="I126" s="151">
        <f>'Indirect Indicators '!S125</f>
        <v>0</v>
      </c>
      <c r="M126" s="151">
        <f>'Indirect Indicators '!Y125</f>
        <v>0</v>
      </c>
      <c r="N126" s="151">
        <f>'Indirect Indicators '!AS125</f>
        <v>0</v>
      </c>
    </row>
    <row r="127" spans="2:15">
      <c r="C127" s="151" t="e">
        <f>#REF!</f>
        <v>#REF!</v>
      </c>
      <c r="D127" s="151" t="e">
        <f>#REF!</f>
        <v>#REF!</v>
      </c>
      <c r="F127" s="151">
        <f>'Indirect Indicators '!N126</f>
        <v>0</v>
      </c>
      <c r="G127" s="151" t="e">
        <f>#REF!</f>
        <v>#REF!</v>
      </c>
      <c r="H127" s="151">
        <f>'Indirect Indicators '!F126</f>
        <v>0</v>
      </c>
      <c r="I127" s="151">
        <f>'Indirect Indicators '!S126</f>
        <v>0</v>
      </c>
      <c r="M127" s="151">
        <f>'Indirect Indicators '!Y126</f>
        <v>0</v>
      </c>
      <c r="N127" s="151">
        <f>'Indirect Indicators '!AS126</f>
        <v>0</v>
      </c>
    </row>
    <row r="128" spans="2:15">
      <c r="C128" s="151" t="e">
        <f>#REF!</f>
        <v>#REF!</v>
      </c>
      <c r="D128" s="151" t="e">
        <f>#REF!</f>
        <v>#REF!</v>
      </c>
      <c r="F128" s="151">
        <f>'Indirect Indicators '!N127</f>
        <v>0</v>
      </c>
      <c r="G128" s="151" t="e">
        <f>#REF!</f>
        <v>#REF!</v>
      </c>
      <c r="H128" s="151">
        <f>'Indirect Indicators '!F127</f>
        <v>0</v>
      </c>
      <c r="I128" s="151">
        <f>'Indirect Indicators '!S127</f>
        <v>0</v>
      </c>
      <c r="M128" s="151">
        <f>'Indirect Indicators '!Y127</f>
        <v>0</v>
      </c>
      <c r="N128" s="151">
        <f>'Indirect Indicators '!AS127</f>
        <v>0</v>
      </c>
    </row>
    <row r="129" spans="6:14">
      <c r="F129" s="151">
        <f>'Indirect Indicators '!N128</f>
        <v>0</v>
      </c>
      <c r="G129" s="151" t="e">
        <f>#REF!</f>
        <v>#REF!</v>
      </c>
      <c r="H129" s="151">
        <f>'Indirect Indicators '!F128</f>
        <v>0</v>
      </c>
      <c r="I129" s="151">
        <f>'Indirect Indicators '!S128</f>
        <v>0</v>
      </c>
      <c r="M129" s="151">
        <f>'Indirect Indicators '!Y128</f>
        <v>0</v>
      </c>
      <c r="N129" s="151">
        <f>'Indirect Indicators '!AS128</f>
        <v>0</v>
      </c>
    </row>
    <row r="130" spans="6:14">
      <c r="F130" s="151">
        <f>'Indirect Indicators '!N129</f>
        <v>0</v>
      </c>
      <c r="G130" s="151" t="e">
        <f>#REF!</f>
        <v>#REF!</v>
      </c>
      <c r="H130" s="151">
        <f>'Indirect Indicators '!F129</f>
        <v>0</v>
      </c>
      <c r="I130" s="151">
        <f>'Indirect Indicators '!S129</f>
        <v>0</v>
      </c>
      <c r="M130" s="151">
        <f>'Indirect Indicators '!Y129</f>
        <v>0</v>
      </c>
      <c r="N130" s="151">
        <f>'Indirect Indicators '!AS129</f>
        <v>0</v>
      </c>
    </row>
    <row r="131" spans="6:14">
      <c r="F131" s="151">
        <f>'Indirect Indicators '!N130</f>
        <v>0</v>
      </c>
      <c r="G131" s="151" t="e">
        <f>#REF!</f>
        <v>#REF!</v>
      </c>
      <c r="H131" s="151">
        <f>'Indirect Indicators '!F130</f>
        <v>0</v>
      </c>
      <c r="I131" s="151">
        <f>'Indirect Indicators '!S130</f>
        <v>0</v>
      </c>
      <c r="M131" s="151">
        <f>'Indirect Indicators '!Y130</f>
        <v>0</v>
      </c>
      <c r="N131" s="151">
        <f>'Indirect Indicators '!AS130</f>
        <v>0</v>
      </c>
    </row>
    <row r="132" spans="6:14">
      <c r="F132" s="151">
        <f>'Indirect Indicators '!N131</f>
        <v>0</v>
      </c>
      <c r="G132" s="151" t="e">
        <f>#REF!</f>
        <v>#REF!</v>
      </c>
      <c r="H132" s="151">
        <f>'Indirect Indicators '!F131</f>
        <v>0</v>
      </c>
      <c r="I132" s="151">
        <f>'Indirect Indicators '!S131</f>
        <v>0</v>
      </c>
      <c r="M132" s="151">
        <f>'Indirect Indicators '!Y131</f>
        <v>0</v>
      </c>
      <c r="N132" s="151">
        <f>'Indirect Indicators '!AS131</f>
        <v>0</v>
      </c>
    </row>
    <row r="133" spans="6:14">
      <c r="F133" s="151">
        <f>'Indirect Indicators '!N132</f>
        <v>0</v>
      </c>
      <c r="G133" s="151" t="e">
        <f>#REF!</f>
        <v>#REF!</v>
      </c>
      <c r="H133" s="151">
        <f>'Indirect Indicators '!F132</f>
        <v>0</v>
      </c>
      <c r="I133" s="151">
        <f>'Indirect Indicators '!S132</f>
        <v>0</v>
      </c>
      <c r="N133" s="151">
        <f>'Indirect Indicators '!AS132</f>
        <v>0</v>
      </c>
    </row>
    <row r="134" spans="6:14">
      <c r="F134" s="151">
        <f>'Indirect Indicators '!N133</f>
        <v>0</v>
      </c>
      <c r="G134" s="151" t="e">
        <f>#REF!</f>
        <v>#REF!</v>
      </c>
      <c r="H134" s="151">
        <f>'Indirect Indicators '!F133</f>
        <v>0</v>
      </c>
      <c r="I134" s="151">
        <f>'Indirect Indicators '!S133</f>
        <v>0</v>
      </c>
      <c r="N134" s="151">
        <f>'Indirect Indicators '!AS133</f>
        <v>0</v>
      </c>
    </row>
    <row r="135" spans="6:14">
      <c r="F135" s="151">
        <f>'Indirect Indicators '!N134</f>
        <v>0</v>
      </c>
      <c r="G135" s="151" t="e">
        <f>#REF!</f>
        <v>#REF!</v>
      </c>
      <c r="H135" s="151">
        <f>'Indirect Indicators '!F134</f>
        <v>0</v>
      </c>
      <c r="I135" s="151">
        <f>'Indirect Indicators '!S134</f>
        <v>0</v>
      </c>
      <c r="N135" s="151">
        <f>'Indirect Indicators '!AS134</f>
        <v>0</v>
      </c>
    </row>
    <row r="136" spans="6:14">
      <c r="F136" s="151">
        <f>'Indirect Indicators '!N135</f>
        <v>0</v>
      </c>
      <c r="G136" s="151" t="e">
        <f>#REF!</f>
        <v>#REF!</v>
      </c>
      <c r="H136" s="151">
        <f>'Indirect Indicators '!F135</f>
        <v>0</v>
      </c>
      <c r="I136" s="151">
        <f>'Indirect Indicators '!S135</f>
        <v>0</v>
      </c>
      <c r="N136" s="151">
        <f>'Indirect Indicators '!AS135</f>
        <v>0</v>
      </c>
    </row>
    <row r="137" spans="6:14">
      <c r="F137" s="151">
        <f>'Indirect Indicators '!N136</f>
        <v>0</v>
      </c>
      <c r="G137" s="151" t="e">
        <f>#REF!</f>
        <v>#REF!</v>
      </c>
      <c r="H137" s="151">
        <f>'Indirect Indicators '!F136</f>
        <v>0</v>
      </c>
      <c r="I137" s="151">
        <f>'Indirect Indicators '!S136</f>
        <v>0</v>
      </c>
      <c r="N137" s="151">
        <f>'Indirect Indicators '!AS136</f>
        <v>0</v>
      </c>
    </row>
    <row r="138" spans="6:14">
      <c r="F138" s="151">
        <f>'Indirect Indicators '!N137</f>
        <v>0</v>
      </c>
      <c r="G138" s="151" t="e">
        <f>#REF!</f>
        <v>#REF!</v>
      </c>
      <c r="H138" s="151">
        <f>'Indirect Indicators '!F137</f>
        <v>0</v>
      </c>
      <c r="I138" s="151">
        <f>'Indirect Indicators '!S137</f>
        <v>0</v>
      </c>
    </row>
    <row r="139" spans="6:14">
      <c r="F139" s="151">
        <f>'Indirect Indicators '!N138</f>
        <v>0</v>
      </c>
      <c r="G139" s="151" t="e">
        <f>#REF!</f>
        <v>#REF!</v>
      </c>
      <c r="H139" s="151">
        <f>'Indirect Indicators '!F138</f>
        <v>0</v>
      </c>
      <c r="I139" s="151">
        <f>'Indirect Indicators '!S138</f>
        <v>0</v>
      </c>
    </row>
    <row r="140" spans="6:14">
      <c r="F140" s="151">
        <f>'Indirect Indicators '!N139</f>
        <v>0</v>
      </c>
      <c r="G140" s="151" t="e">
        <f>#REF!</f>
        <v>#REF!</v>
      </c>
      <c r="H140" s="151">
        <f>'Indirect Indicators '!F139</f>
        <v>0</v>
      </c>
      <c r="I140" s="151">
        <f>'Indirect Indicators '!S139</f>
        <v>0</v>
      </c>
    </row>
    <row r="141" spans="6:14">
      <c r="F141" s="151">
        <f>'Indirect Indicators '!N140</f>
        <v>0</v>
      </c>
      <c r="G141" s="151" t="e">
        <f>#REF!</f>
        <v>#REF!</v>
      </c>
      <c r="H141" s="151">
        <f>'Indirect Indicators '!F140</f>
        <v>0</v>
      </c>
      <c r="I141" s="151">
        <f>'Indirect Indicators '!S140</f>
        <v>0</v>
      </c>
    </row>
    <row r="142" spans="6:14">
      <c r="F142" s="151">
        <f>'Indirect Indicators '!N141</f>
        <v>0</v>
      </c>
      <c r="G142" s="151" t="e">
        <f>#REF!</f>
        <v>#REF!</v>
      </c>
      <c r="H142" s="151">
        <f>'Indirect Indicators '!F141</f>
        <v>0</v>
      </c>
      <c r="I142" s="151">
        <f>'Indirect Indicators '!S141</f>
        <v>0</v>
      </c>
    </row>
    <row r="143" spans="6:14">
      <c r="F143" s="151">
        <f>'Indirect Indicators '!N142</f>
        <v>0</v>
      </c>
      <c r="G143" s="151" t="e">
        <f>#REF!</f>
        <v>#REF!</v>
      </c>
      <c r="H143" s="151">
        <f>'Indirect Indicators '!F142</f>
        <v>0</v>
      </c>
      <c r="I143" s="151">
        <f>'Indirect Indicators '!S142</f>
        <v>0</v>
      </c>
    </row>
    <row r="144" spans="6:14">
      <c r="F144" s="151">
        <f>'Indirect Indicators '!N143</f>
        <v>0</v>
      </c>
      <c r="G144" s="151" t="e">
        <f>#REF!</f>
        <v>#REF!</v>
      </c>
      <c r="H144" s="151">
        <f>'Indirect Indicators '!F143</f>
        <v>0</v>
      </c>
      <c r="I144" s="151">
        <f>'Indirect Indicators '!S143</f>
        <v>0</v>
      </c>
    </row>
    <row r="145" spans="6:9">
      <c r="F145" s="151">
        <f>'Indirect Indicators '!N144</f>
        <v>0</v>
      </c>
      <c r="G145" s="151" t="e">
        <f>#REF!</f>
        <v>#REF!</v>
      </c>
      <c r="H145" s="151">
        <f>'Indirect Indicators '!F144</f>
        <v>0</v>
      </c>
      <c r="I145" s="151">
        <f>'Indirect Indicators '!S144</f>
        <v>0</v>
      </c>
    </row>
    <row r="146" spans="6:9">
      <c r="F146" s="151">
        <f>'Indirect Indicators '!N145</f>
        <v>0</v>
      </c>
      <c r="G146" s="151" t="e">
        <f>#REF!</f>
        <v>#REF!</v>
      </c>
      <c r="H146" s="151">
        <f>'Indirect Indicators '!F145</f>
        <v>0</v>
      </c>
      <c r="I146" s="151">
        <f>'Indirect Indicators '!S145</f>
        <v>0</v>
      </c>
    </row>
    <row r="147" spans="6:9">
      <c r="F147" s="151">
        <f>'Indirect Indicators '!N146</f>
        <v>0</v>
      </c>
      <c r="G147" s="151" t="e">
        <f>#REF!</f>
        <v>#REF!</v>
      </c>
      <c r="H147" s="151">
        <f>'Indirect Indicators '!F146</f>
        <v>0</v>
      </c>
      <c r="I147" s="151">
        <f>'Indirect Indicators '!S146</f>
        <v>0</v>
      </c>
    </row>
    <row r="148" spans="6:9">
      <c r="F148" s="151">
        <f>'Indirect Indicators '!N147</f>
        <v>0</v>
      </c>
      <c r="H148" s="151">
        <f>'Indirect Indicators '!F147</f>
        <v>0</v>
      </c>
      <c r="I148" s="151">
        <f>'Indirect Indicators '!S147</f>
        <v>0</v>
      </c>
    </row>
    <row r="149" spans="6:9">
      <c r="H149" s="151">
        <f>'Indirect Indicators '!F148</f>
        <v>0</v>
      </c>
      <c r="I149" s="151">
        <f>'Indirect Indicators '!S148</f>
        <v>0</v>
      </c>
    </row>
    <row r="150" spans="6:9">
      <c r="H150" s="151">
        <f>'Indirect Indicators '!F149</f>
        <v>0</v>
      </c>
      <c r="I150" s="151">
        <f>'Indirect Indicators '!S149</f>
        <v>0</v>
      </c>
    </row>
    <row r="151" spans="6:9">
      <c r="H151" s="151">
        <f>'Indirect Indicators '!F150</f>
        <v>0</v>
      </c>
      <c r="I151" s="151">
        <f>'Indirect Indicators '!S150</f>
        <v>0</v>
      </c>
    </row>
    <row r="152" spans="6:9">
      <c r="H152" s="151">
        <f>'Indirect Indicators '!F151</f>
        <v>0</v>
      </c>
      <c r="I152" s="151">
        <f>'Indirect Indicators '!S151</f>
        <v>0</v>
      </c>
    </row>
    <row r="153" spans="6:9">
      <c r="H153" s="151">
        <f>'Indirect Indicators '!F152</f>
        <v>0</v>
      </c>
      <c r="I153" s="151">
        <f>'Indirect Indicators '!S152</f>
        <v>0</v>
      </c>
    </row>
    <row r="154" spans="6:9">
      <c r="H154" s="151">
        <f>'Indirect Indicators '!F153</f>
        <v>0</v>
      </c>
      <c r="I154" s="151">
        <f>'Indirect Indicators '!S153</f>
        <v>0</v>
      </c>
    </row>
    <row r="155" spans="6:9">
      <c r="H155" s="151">
        <f>'Indirect Indicators '!F154</f>
        <v>0</v>
      </c>
      <c r="I155" s="151">
        <f>'Indirect Indicators '!S154</f>
        <v>0</v>
      </c>
    </row>
    <row r="156" spans="6:9">
      <c r="H156" s="151">
        <f>'Indirect Indicators '!F155</f>
        <v>0</v>
      </c>
      <c r="I156" s="151">
        <f>'Indirect Indicators '!S155</f>
        <v>0</v>
      </c>
    </row>
    <row r="157" spans="6:9">
      <c r="H157" s="151">
        <f>'Indirect Indicators '!F156</f>
        <v>0</v>
      </c>
      <c r="I157" s="151">
        <f>'Indirect Indicators '!S156</f>
        <v>0</v>
      </c>
    </row>
    <row r="158" spans="6:9">
      <c r="H158" s="151">
        <f>'Indirect Indicators '!F157</f>
        <v>0</v>
      </c>
      <c r="I158" s="151">
        <f>'Indirect Indicators '!S157</f>
        <v>0</v>
      </c>
    </row>
    <row r="159" spans="6:9">
      <c r="H159" s="151">
        <f>'Indirect Indicators '!F158</f>
        <v>0</v>
      </c>
      <c r="I159" s="151">
        <f>'Indirect Indicators '!S158</f>
        <v>0</v>
      </c>
    </row>
    <row r="160" spans="6:9">
      <c r="H160" s="151">
        <f>'Indirect Indicators '!F159</f>
        <v>0</v>
      </c>
      <c r="I160" s="151">
        <f>'Indirect Indicators '!S159</f>
        <v>0</v>
      </c>
    </row>
    <row r="161" spans="8:9">
      <c r="H161" s="151">
        <f>'Indirect Indicators '!F160</f>
        <v>0</v>
      </c>
      <c r="I161" s="151">
        <f>'Indirect Indicators '!S160</f>
        <v>0</v>
      </c>
    </row>
    <row r="162" spans="8:9">
      <c r="H162" s="151">
        <f>'Indirect Indicators '!F161</f>
        <v>0</v>
      </c>
      <c r="I162" s="151">
        <f>'Indirect Indicators '!S161</f>
        <v>0</v>
      </c>
    </row>
    <row r="163" spans="8:9">
      <c r="H163" s="151">
        <f>'Indirect Indicators '!F162</f>
        <v>0</v>
      </c>
      <c r="I163" s="151">
        <f>'Indirect Indicators '!S162</f>
        <v>0</v>
      </c>
    </row>
    <row r="164" spans="8:9">
      <c r="H164" s="151">
        <f>'Indirect Indicators '!F163</f>
        <v>0</v>
      </c>
      <c r="I164" s="151">
        <f>'Indirect Indicators '!S163</f>
        <v>0</v>
      </c>
    </row>
    <row r="165" spans="8:9">
      <c r="H165" s="151">
        <f>'Indirect Indicators '!F164</f>
        <v>0</v>
      </c>
      <c r="I165" s="151">
        <f>'Indirect Indicators '!S164</f>
        <v>0</v>
      </c>
    </row>
    <row r="166" spans="8:9">
      <c r="H166" s="151">
        <f>'Indirect Indicators '!F165</f>
        <v>0</v>
      </c>
      <c r="I166" s="151">
        <f>'Indirect Indicators '!S165</f>
        <v>0</v>
      </c>
    </row>
    <row r="167" spans="8:9">
      <c r="H167" s="151">
        <f>'Indirect Indicators '!F166</f>
        <v>0</v>
      </c>
      <c r="I167" s="151">
        <f>'Indirect Indicators '!S166</f>
        <v>0</v>
      </c>
    </row>
    <row r="168" spans="8:9">
      <c r="H168" s="151">
        <f>'Indirect Indicators '!F167</f>
        <v>0</v>
      </c>
      <c r="I168" s="151">
        <f>'Indirect Indicators '!S167</f>
        <v>0</v>
      </c>
    </row>
    <row r="169" spans="8:9">
      <c r="H169" s="151">
        <f>'Indirect Indicators '!F168</f>
        <v>0</v>
      </c>
      <c r="I169" s="151">
        <f>'Indirect Indicators '!S168</f>
        <v>0</v>
      </c>
    </row>
    <row r="170" spans="8:9">
      <c r="H170" s="151">
        <f>'Indirect Indicators '!F169</f>
        <v>0</v>
      </c>
      <c r="I170" s="151">
        <f>'Indirect Indicators '!S169</f>
        <v>0</v>
      </c>
    </row>
    <row r="171" spans="8:9">
      <c r="H171" s="151">
        <f>'Indirect Indicators '!F170</f>
        <v>0</v>
      </c>
      <c r="I171" s="151">
        <f>'Indirect Indicators '!S170</f>
        <v>0</v>
      </c>
    </row>
    <row r="172" spans="8:9">
      <c r="H172" s="151">
        <f>'Indirect Indicators '!F171</f>
        <v>0</v>
      </c>
      <c r="I172" s="151">
        <f>'Indirect Indicators '!S171</f>
        <v>0</v>
      </c>
    </row>
    <row r="173" spans="8:9">
      <c r="H173" s="151">
        <f>'Indirect Indicators '!F172</f>
        <v>0</v>
      </c>
      <c r="I173" s="151">
        <f>'Indirect Indicators '!S172</f>
        <v>0</v>
      </c>
    </row>
    <row r="174" spans="8:9">
      <c r="H174" s="151">
        <f>'Indirect Indicators '!F173</f>
        <v>0</v>
      </c>
      <c r="I174" s="151">
        <f>'Indirect Indicators '!S173</f>
        <v>0</v>
      </c>
    </row>
    <row r="175" spans="8:9">
      <c r="H175" s="151">
        <f>'Indirect Indicators '!F174</f>
        <v>0</v>
      </c>
      <c r="I175" s="151">
        <f>'Indirect Indicators '!S174</f>
        <v>0</v>
      </c>
    </row>
    <row r="176" spans="8:9">
      <c r="H176" s="151">
        <f>'Indirect Indicators '!F175</f>
        <v>0</v>
      </c>
      <c r="I176" s="151">
        <f>'Indirect Indicators '!S175</f>
        <v>0</v>
      </c>
    </row>
    <row r="177" spans="8:9">
      <c r="H177" s="151">
        <f>'Indirect Indicators '!F176</f>
        <v>0</v>
      </c>
      <c r="I177" s="151">
        <f>'Indirect Indicators '!S176</f>
        <v>0</v>
      </c>
    </row>
    <row r="178" spans="8:9">
      <c r="H178" s="151">
        <f>'Indirect Indicators '!F177</f>
        <v>0</v>
      </c>
      <c r="I178" s="151">
        <f>'Indirect Indicators '!S177</f>
        <v>0</v>
      </c>
    </row>
    <row r="179" spans="8:9">
      <c r="H179" s="151">
        <f>'Indirect Indicators '!F178</f>
        <v>0</v>
      </c>
      <c r="I179" s="151">
        <f>'Indirect Indicators '!S178</f>
        <v>0</v>
      </c>
    </row>
    <row r="180" spans="8:9">
      <c r="H180" s="151">
        <f>'Indirect Indicators '!F179</f>
        <v>0</v>
      </c>
      <c r="I180" s="151">
        <f>'Indirect Indicators '!S179</f>
        <v>0</v>
      </c>
    </row>
    <row r="181" spans="8:9">
      <c r="H181" s="151">
        <f>'Indirect Indicators '!F180</f>
        <v>0</v>
      </c>
      <c r="I181" s="151">
        <f>'Indirect Indicators '!S180</f>
        <v>0</v>
      </c>
    </row>
    <row r="182" spans="8:9">
      <c r="H182" s="151">
        <f>'Indirect Indicators '!F181</f>
        <v>0</v>
      </c>
      <c r="I182" s="151">
        <f>'Indirect Indicators '!S181</f>
        <v>0</v>
      </c>
    </row>
    <row r="183" spans="8:9">
      <c r="H183" s="151">
        <f>'Indirect Indicators '!F182</f>
        <v>0</v>
      </c>
      <c r="I183" s="151">
        <f>'Indirect Indicators '!S182</f>
        <v>0</v>
      </c>
    </row>
    <row r="184" spans="8:9">
      <c r="H184" s="151">
        <f>'Indirect Indicators '!F183</f>
        <v>0</v>
      </c>
      <c r="I184" s="151">
        <f>'Indirect Indicators '!S183</f>
        <v>0</v>
      </c>
    </row>
    <row r="185" spans="8:9">
      <c r="H185" s="151">
        <f>'Indirect Indicators '!F184</f>
        <v>0</v>
      </c>
      <c r="I185" s="151">
        <f>'Indirect Indicators '!S184</f>
        <v>0</v>
      </c>
    </row>
    <row r="186" spans="8:9">
      <c r="H186" s="151">
        <f>'Indirect Indicators '!F185</f>
        <v>0</v>
      </c>
      <c r="I186" s="151">
        <f>'Indirect Indicators '!S185</f>
        <v>0</v>
      </c>
    </row>
    <row r="187" spans="8:9">
      <c r="H187" s="151">
        <f>'Indirect Indicators '!F186</f>
        <v>0</v>
      </c>
      <c r="I187" s="151">
        <f>'Indirect Indicators '!S186</f>
        <v>0</v>
      </c>
    </row>
    <row r="188" spans="8:9">
      <c r="H188" s="151">
        <f>'Indirect Indicators '!F187</f>
        <v>0</v>
      </c>
      <c r="I188" s="151">
        <f>'Indirect Indicators '!S187</f>
        <v>0</v>
      </c>
    </row>
    <row r="189" spans="8:9">
      <c r="H189" s="151">
        <f>'Indirect Indicators '!F188</f>
        <v>0</v>
      </c>
      <c r="I189" s="151">
        <f>'Indirect Indicators '!S188</f>
        <v>0</v>
      </c>
    </row>
    <row r="190" spans="8:9">
      <c r="H190" s="151">
        <f>'Indirect Indicators '!F189</f>
        <v>0</v>
      </c>
      <c r="I190" s="151">
        <f>'Indirect Indicators '!S189</f>
        <v>0</v>
      </c>
    </row>
    <row r="191" spans="8:9">
      <c r="H191" s="151">
        <f>'Indirect Indicators '!F190</f>
        <v>0</v>
      </c>
      <c r="I191" s="151">
        <f>'Indirect Indicators '!S190</f>
        <v>0</v>
      </c>
    </row>
    <row r="192" spans="8:9">
      <c r="H192" s="151">
        <f>'Indirect Indicators '!F191</f>
        <v>0</v>
      </c>
      <c r="I192" s="151">
        <f>'Indirect Indicators '!S191</f>
        <v>0</v>
      </c>
    </row>
    <row r="193" spans="8:9">
      <c r="H193" s="151">
        <f>'Indirect Indicators '!F192</f>
        <v>0</v>
      </c>
      <c r="I193" s="151">
        <f>'Indirect Indicators '!S192</f>
        <v>0</v>
      </c>
    </row>
    <row r="194" spans="8:9">
      <c r="H194" s="151">
        <f>'Indirect Indicators '!F193</f>
        <v>0</v>
      </c>
      <c r="I194" s="151">
        <f>'Indirect Indicators '!S193</f>
        <v>0</v>
      </c>
    </row>
    <row r="195" spans="8:9">
      <c r="H195" s="151">
        <f>'Indirect Indicators '!F194</f>
        <v>0</v>
      </c>
      <c r="I195" s="151">
        <f>'Indirect Indicators '!S194</f>
        <v>0</v>
      </c>
    </row>
    <row r="196" spans="8:9">
      <c r="H196" s="151">
        <f>'Indirect Indicators '!F195</f>
        <v>0</v>
      </c>
      <c r="I196" s="151">
        <f>'Indirect Indicators '!S195</f>
        <v>0</v>
      </c>
    </row>
    <row r="197" spans="8:9">
      <c r="H197" s="151">
        <f>'Indirect Indicators '!F196</f>
        <v>0</v>
      </c>
      <c r="I197" s="151">
        <f>'Indirect Indicators '!S196</f>
        <v>0</v>
      </c>
    </row>
    <row r="198" spans="8:9">
      <c r="H198" s="151">
        <f>'Indirect Indicators '!F197</f>
        <v>0</v>
      </c>
      <c r="I198" s="151">
        <f>'Indirect Indicators '!S197</f>
        <v>0</v>
      </c>
    </row>
    <row r="199" spans="8:9">
      <c r="H199" s="151">
        <f>'Indirect Indicators '!F198</f>
        <v>0</v>
      </c>
      <c r="I199" s="151">
        <f>'Indirect Indicators '!S198</f>
        <v>0</v>
      </c>
    </row>
    <row r="200" spans="8:9">
      <c r="H200" s="151">
        <f>'Indirect Indicators '!F199</f>
        <v>0</v>
      </c>
      <c r="I200" s="151">
        <f>'Indirect Indicators '!S199</f>
        <v>0</v>
      </c>
    </row>
    <row r="201" spans="8:9">
      <c r="H201" s="151">
        <f>'Indirect Indicators '!F200</f>
        <v>0</v>
      </c>
      <c r="I201" s="151">
        <f>'Indirect Indicators '!S200</f>
        <v>0</v>
      </c>
    </row>
    <row r="202" spans="8:9">
      <c r="H202" s="151">
        <f>'Indirect Indicators '!F201</f>
        <v>0</v>
      </c>
      <c r="I202" s="151">
        <f>'Indirect Indicators '!S201</f>
        <v>0</v>
      </c>
    </row>
    <row r="203" spans="8:9">
      <c r="H203" s="151">
        <f>'Indirect Indicators '!F202</f>
        <v>0</v>
      </c>
      <c r="I203" s="151">
        <f>'Indirect Indicators '!S202</f>
        <v>0</v>
      </c>
    </row>
    <row r="204" spans="8:9">
      <c r="H204" s="151">
        <f>'Indirect Indicators '!F203</f>
        <v>0</v>
      </c>
      <c r="I204" s="151">
        <f>'Indirect Indicators '!S203</f>
        <v>0</v>
      </c>
    </row>
    <row r="205" spans="8:9">
      <c r="H205" s="151">
        <f>'Indirect Indicators '!F204</f>
        <v>0</v>
      </c>
      <c r="I205" s="151">
        <f>'Indirect Indicators '!S204</f>
        <v>0</v>
      </c>
    </row>
    <row r="206" spans="8:9">
      <c r="H206" s="151">
        <f>'Indirect Indicators '!F205</f>
        <v>0</v>
      </c>
      <c r="I206" s="151">
        <f>'Indirect Indicators '!S205</f>
        <v>0</v>
      </c>
    </row>
    <row r="207" spans="8:9">
      <c r="H207" s="151">
        <f>'Indirect Indicators '!F206</f>
        <v>0</v>
      </c>
      <c r="I207" s="151">
        <f>'Indirect Indicators '!S206</f>
        <v>0</v>
      </c>
    </row>
    <row r="208" spans="8:9">
      <c r="H208" s="151">
        <f>'Indirect Indicators '!F207</f>
        <v>0</v>
      </c>
      <c r="I208" s="151">
        <f>'Indirect Indicators '!S207</f>
        <v>0</v>
      </c>
    </row>
    <row r="209" spans="8:9">
      <c r="H209" s="151">
        <f>'Indirect Indicators '!F208</f>
        <v>0</v>
      </c>
      <c r="I209" s="151">
        <f>'Indirect Indicators '!S208</f>
        <v>0</v>
      </c>
    </row>
    <row r="210" spans="8:9">
      <c r="H210" s="151">
        <f>'Indirect Indicators '!F209</f>
        <v>0</v>
      </c>
      <c r="I210" s="151">
        <f>'Indirect Indicators '!S209</f>
        <v>0</v>
      </c>
    </row>
    <row r="211" spans="8:9">
      <c r="H211" s="151">
        <f>'Indirect Indicators '!F210</f>
        <v>0</v>
      </c>
      <c r="I211" s="151">
        <f>'Indirect Indicators '!S210</f>
        <v>0</v>
      </c>
    </row>
    <row r="212" spans="8:9">
      <c r="H212" s="151">
        <f>'Indirect Indicators '!F211</f>
        <v>0</v>
      </c>
      <c r="I212" s="151">
        <f>'Indirect Indicators '!S211</f>
        <v>0</v>
      </c>
    </row>
    <row r="213" spans="8:9">
      <c r="H213" s="151">
        <f>'Indirect Indicators '!F212</f>
        <v>0</v>
      </c>
      <c r="I213" s="151">
        <f>'Indirect Indicators '!S212</f>
        <v>0</v>
      </c>
    </row>
    <row r="214" spans="8:9">
      <c r="H214" s="151">
        <f>'Indirect Indicators '!F213</f>
        <v>0</v>
      </c>
      <c r="I214" s="151">
        <f>'Indirect Indicators '!S213</f>
        <v>0</v>
      </c>
    </row>
    <row r="215" spans="8:9">
      <c r="H215" s="151">
        <f>'Indirect Indicators '!F214</f>
        <v>0</v>
      </c>
      <c r="I215" s="151">
        <f>'Indirect Indicators '!S214</f>
        <v>0</v>
      </c>
    </row>
    <row r="216" spans="8:9">
      <c r="H216" s="151">
        <f>'Indirect Indicators '!F215</f>
        <v>0</v>
      </c>
      <c r="I216" s="151">
        <f>'Indirect Indicators '!S215</f>
        <v>0</v>
      </c>
    </row>
    <row r="217" spans="8:9">
      <c r="H217" s="151">
        <f>'Indirect Indicators '!F216</f>
        <v>0</v>
      </c>
      <c r="I217" s="151">
        <f>'Indirect Indicators '!S216</f>
        <v>0</v>
      </c>
    </row>
    <row r="218" spans="8:9">
      <c r="H218" s="151">
        <f>'Indirect Indicators '!F217</f>
        <v>0</v>
      </c>
      <c r="I218" s="151">
        <f>'Indirect Indicators '!S217</f>
        <v>0</v>
      </c>
    </row>
    <row r="219" spans="8:9">
      <c r="H219" s="151">
        <f>'Indirect Indicators '!F218</f>
        <v>0</v>
      </c>
      <c r="I219" s="151">
        <f>'Indirect Indicators '!S218</f>
        <v>0</v>
      </c>
    </row>
    <row r="220" spans="8:9">
      <c r="H220" s="151">
        <f>'Indirect Indicators '!F219</f>
        <v>0</v>
      </c>
      <c r="I220" s="151">
        <f>'Indirect Indicators '!S219</f>
        <v>0</v>
      </c>
    </row>
    <row r="221" spans="8:9">
      <c r="H221" s="151">
        <f>'Indirect Indicators '!F220</f>
        <v>0</v>
      </c>
      <c r="I221" s="151">
        <f>'Indirect Indicators '!S220</f>
        <v>0</v>
      </c>
    </row>
    <row r="222" spans="8:9">
      <c r="H222" s="151">
        <f>'Indirect Indicators '!F221</f>
        <v>0</v>
      </c>
      <c r="I222" s="151">
        <f>'Indirect Indicators '!S221</f>
        <v>0</v>
      </c>
    </row>
    <row r="223" spans="8:9">
      <c r="H223" s="151">
        <f>'Indirect Indicators '!F222</f>
        <v>0</v>
      </c>
      <c r="I223" s="151">
        <f>'Indirect Indicators '!S222</f>
        <v>0</v>
      </c>
    </row>
    <row r="224" spans="8:9">
      <c r="H224" s="151">
        <f>'Indirect Indicators '!F223</f>
        <v>0</v>
      </c>
      <c r="I224" s="151">
        <f>'Indirect Indicators '!S223</f>
        <v>0</v>
      </c>
    </row>
    <row r="225" spans="8:9">
      <c r="H225" s="151">
        <f>'Indirect Indicators '!F224</f>
        <v>0</v>
      </c>
      <c r="I225" s="151">
        <f>'Indirect Indicators '!S224</f>
        <v>0</v>
      </c>
    </row>
    <row r="226" spans="8:9">
      <c r="H226" s="151">
        <f>'Indirect Indicators '!F225</f>
        <v>0</v>
      </c>
      <c r="I226" s="151">
        <f>'Indirect Indicators '!S225</f>
        <v>0</v>
      </c>
    </row>
    <row r="227" spans="8:9">
      <c r="H227" s="151">
        <f>'Indirect Indicators '!F226</f>
        <v>0</v>
      </c>
      <c r="I227" s="151">
        <f>'Indirect Indicators '!S226</f>
        <v>0</v>
      </c>
    </row>
    <row r="228" spans="8:9">
      <c r="H228" s="151">
        <f>'Indirect Indicators '!F227</f>
        <v>0</v>
      </c>
      <c r="I228" s="151">
        <f>'Indirect Indicators '!S227</f>
        <v>0</v>
      </c>
    </row>
    <row r="229" spans="8:9">
      <c r="H229" s="151">
        <f>'Indirect Indicators '!F228</f>
        <v>0</v>
      </c>
      <c r="I229" s="151">
        <f>'Indirect Indicators '!S228</f>
        <v>0</v>
      </c>
    </row>
    <row r="230" spans="8:9">
      <c r="H230" s="151">
        <f>'Indirect Indicators '!F229</f>
        <v>0</v>
      </c>
      <c r="I230" s="151">
        <f>'Indirect Indicators '!S229</f>
        <v>0</v>
      </c>
    </row>
    <row r="231" spans="8:9">
      <c r="H231" s="151">
        <f>'Indirect Indicators '!F230</f>
        <v>0</v>
      </c>
      <c r="I231" s="151">
        <f>'Indirect Indicators '!S230</f>
        <v>0</v>
      </c>
    </row>
    <row r="232" spans="8:9">
      <c r="H232" s="151">
        <f>'Indirect Indicators '!F231</f>
        <v>0</v>
      </c>
      <c r="I232" s="151">
        <f>'Indirect Indicators '!S231</f>
        <v>0</v>
      </c>
    </row>
    <row r="233" spans="8:9">
      <c r="H233" s="151">
        <f>'Indirect Indicators '!F232</f>
        <v>0</v>
      </c>
      <c r="I233" s="151">
        <f>'Indirect Indicators '!S232</f>
        <v>0</v>
      </c>
    </row>
    <row r="234" spans="8:9">
      <c r="H234" s="151">
        <f>'Indirect Indicators '!F233</f>
        <v>0</v>
      </c>
      <c r="I234" s="151">
        <f>'Indirect Indicators '!S233</f>
        <v>0</v>
      </c>
    </row>
    <row r="235" spans="8:9">
      <c r="H235" s="151">
        <f>'Indirect Indicators '!F234</f>
        <v>0</v>
      </c>
      <c r="I235" s="151">
        <f>'Indirect Indicators '!S234</f>
        <v>0</v>
      </c>
    </row>
    <row r="236" spans="8:9">
      <c r="H236" s="151">
        <f>'Indirect Indicators '!F235</f>
        <v>0</v>
      </c>
      <c r="I236" s="151">
        <f>'Indirect Indicators '!S235</f>
        <v>0</v>
      </c>
    </row>
    <row r="237" spans="8:9">
      <c r="H237" s="151">
        <f>'Indirect Indicators '!F236</f>
        <v>0</v>
      </c>
      <c r="I237" s="151">
        <f>'Indirect Indicators '!S236</f>
        <v>0</v>
      </c>
    </row>
    <row r="238" spans="8:9">
      <c r="H238" s="151">
        <f>'Indirect Indicators '!F237</f>
        <v>0</v>
      </c>
      <c r="I238" s="151">
        <f>'Indirect Indicators '!S237</f>
        <v>0</v>
      </c>
    </row>
    <row r="239" spans="8:9">
      <c r="H239" s="151">
        <f>'Indirect Indicators '!F238</f>
        <v>0</v>
      </c>
      <c r="I239" s="151">
        <f>'Indirect Indicators '!S238</f>
        <v>0</v>
      </c>
    </row>
    <row r="240" spans="8:9">
      <c r="H240" s="151">
        <f>'Indirect Indicators '!F239</f>
        <v>0</v>
      </c>
      <c r="I240" s="151">
        <f>'Indirect Indicators '!S239</f>
        <v>0</v>
      </c>
    </row>
    <row r="241" spans="8:9">
      <c r="H241" s="151">
        <f>'Indirect Indicators '!F240</f>
        <v>0</v>
      </c>
      <c r="I241" s="151">
        <f>'Indirect Indicators '!S240</f>
        <v>0</v>
      </c>
    </row>
    <row r="242" spans="8:9">
      <c r="H242" s="151">
        <f>'Indirect Indicators '!F241</f>
        <v>0</v>
      </c>
      <c r="I242" s="151">
        <f>'Indirect Indicators '!S241</f>
        <v>0</v>
      </c>
    </row>
    <row r="243" spans="8:9">
      <c r="H243" s="151">
        <f>'Indirect Indicators '!F242</f>
        <v>0</v>
      </c>
      <c r="I243" s="151">
        <f>'Indirect Indicators '!S242</f>
        <v>0</v>
      </c>
    </row>
    <row r="244" spans="8:9">
      <c r="H244" s="151">
        <f>'Indirect Indicators '!F243</f>
        <v>0</v>
      </c>
      <c r="I244" s="89"/>
    </row>
    <row r="245" spans="8:9">
      <c r="H245" s="151">
        <f>'Indirect Indicators '!F244</f>
        <v>0</v>
      </c>
      <c r="I245" s="89"/>
    </row>
    <row r="246" spans="8:9">
      <c r="H246" s="151">
        <f>'Indirect Indicators '!F245</f>
        <v>0</v>
      </c>
      <c r="I246" s="89"/>
    </row>
    <row r="247" spans="8:9">
      <c r="H247" s="151">
        <f>'Indirect Indicators '!F246</f>
        <v>0</v>
      </c>
      <c r="I247" s="89"/>
    </row>
    <row r="248" spans="8:9">
      <c r="H248" s="151">
        <f>'Indirect Indicators '!F247</f>
        <v>0</v>
      </c>
      <c r="I248" s="89"/>
    </row>
    <row r="249" spans="8:9">
      <c r="H249" s="151">
        <f>'Indirect Indicators '!F248</f>
        <v>0</v>
      </c>
      <c r="I249" s="89"/>
    </row>
    <row r="250" spans="8:9">
      <c r="H250" s="151">
        <f>'Indirect Indicators '!F249</f>
        <v>0</v>
      </c>
      <c r="I250" s="89"/>
    </row>
    <row r="251" spans="8:9">
      <c r="H251" s="151">
        <f>'Indirect Indicators '!F250</f>
        <v>0</v>
      </c>
      <c r="I251" s="89"/>
    </row>
    <row r="252" spans="8:9">
      <c r="H252" s="151">
        <f>'Indirect Indicators '!F251</f>
        <v>0</v>
      </c>
      <c r="I252" s="89"/>
    </row>
    <row r="253" spans="8:9">
      <c r="H253" s="151">
        <f>'Indirect Indicators '!F252</f>
        <v>0</v>
      </c>
      <c r="I253" s="89"/>
    </row>
    <row r="254" spans="8:9">
      <c r="H254" s="151">
        <f>'Indirect Indicators '!F253</f>
        <v>0</v>
      </c>
      <c r="I254" s="89"/>
    </row>
    <row r="255" spans="8:9">
      <c r="H255" s="151">
        <f>'Indirect Indicators '!F254</f>
        <v>0</v>
      </c>
      <c r="I255" s="89"/>
    </row>
    <row r="256" spans="8:9">
      <c r="H256" s="151">
        <f>'Indirect Indicators '!F255</f>
        <v>0</v>
      </c>
      <c r="I256" s="89"/>
    </row>
    <row r="257" spans="8:9">
      <c r="H257" s="151">
        <f>'Indirect Indicators '!F256</f>
        <v>0</v>
      </c>
      <c r="I257" s="89"/>
    </row>
    <row r="258" spans="8:9">
      <c r="H258" s="151">
        <f>'Indirect Indicators '!F257</f>
        <v>0</v>
      </c>
      <c r="I258" s="89"/>
    </row>
    <row r="259" spans="8:9">
      <c r="H259" s="151">
        <f>'Indirect Indicators '!F258</f>
        <v>0</v>
      </c>
      <c r="I259" s="89"/>
    </row>
    <row r="260" spans="8:9">
      <c r="H260" s="151">
        <f>'Indirect Indicators '!F259</f>
        <v>0</v>
      </c>
      <c r="I260" s="89"/>
    </row>
    <row r="261" spans="8:9">
      <c r="H261" s="151">
        <f>'Indirect Indicators '!F260</f>
        <v>0</v>
      </c>
      <c r="I261" s="89"/>
    </row>
    <row r="262" spans="8:9">
      <c r="H262" s="151">
        <f>'Indirect Indicators '!F261</f>
        <v>0</v>
      </c>
      <c r="I262" s="89"/>
    </row>
    <row r="263" spans="8:9">
      <c r="H263" s="151">
        <f>'Indirect Indicators '!F262</f>
        <v>0</v>
      </c>
      <c r="I263" s="89"/>
    </row>
    <row r="264" spans="8:9">
      <c r="H264" s="151">
        <f>'Indirect Indicators '!F263</f>
        <v>0</v>
      </c>
      <c r="I264" s="89"/>
    </row>
    <row r="265" spans="8:9">
      <c r="H265" s="151">
        <f>'Indirect Indicators '!F264</f>
        <v>0</v>
      </c>
      <c r="I265" s="89"/>
    </row>
    <row r="266" spans="8:9">
      <c r="H266" s="151">
        <f>'Indirect Indicators '!F265</f>
        <v>0</v>
      </c>
      <c r="I266" s="89"/>
    </row>
    <row r="267" spans="8:9">
      <c r="H267" s="151">
        <f>'Indirect Indicators '!F266</f>
        <v>0</v>
      </c>
      <c r="I267" s="89"/>
    </row>
    <row r="268" spans="8:9">
      <c r="H268" s="151">
        <f>'Indirect Indicators '!F267</f>
        <v>0</v>
      </c>
      <c r="I268" s="89"/>
    </row>
    <row r="269" spans="8:9">
      <c r="H269" s="151">
        <f>'Indirect Indicators '!F268</f>
        <v>0</v>
      </c>
      <c r="I269" s="89"/>
    </row>
    <row r="270" spans="8:9">
      <c r="H270" s="151">
        <f>'Indirect Indicators '!F269</f>
        <v>0</v>
      </c>
      <c r="I270" s="89"/>
    </row>
    <row r="271" spans="8:9">
      <c r="H271" s="151">
        <f>'Indirect Indicators '!F270</f>
        <v>0</v>
      </c>
      <c r="I271" s="89"/>
    </row>
    <row r="272" spans="8:9">
      <c r="H272" s="151">
        <f>'Indirect Indicators '!F271</f>
        <v>0</v>
      </c>
      <c r="I272" s="89"/>
    </row>
    <row r="273" spans="8:9">
      <c r="H273" s="151">
        <f>'Indirect Indicators '!F272</f>
        <v>0</v>
      </c>
      <c r="I273" s="89"/>
    </row>
    <row r="274" spans="8:9">
      <c r="H274" s="151">
        <f>'Indirect Indicators '!F273</f>
        <v>0</v>
      </c>
      <c r="I274" s="89"/>
    </row>
    <row r="275" spans="8:9">
      <c r="H275" s="151">
        <f>'Indirect Indicators '!F274</f>
        <v>0</v>
      </c>
      <c r="I275" s="89"/>
    </row>
    <row r="276" spans="8:9">
      <c r="H276" s="151">
        <f>'Indirect Indicators '!F275</f>
        <v>0</v>
      </c>
      <c r="I276" s="89"/>
    </row>
    <row r="277" spans="8:9">
      <c r="H277" s="151">
        <f>'Indirect Indicators '!F276</f>
        <v>0</v>
      </c>
      <c r="I277" s="89"/>
    </row>
    <row r="278" spans="8:9">
      <c r="H278" s="151">
        <f>'Indirect Indicators '!F277</f>
        <v>0</v>
      </c>
      <c r="I278" s="89"/>
    </row>
    <row r="279" spans="8:9">
      <c r="H279" s="151">
        <f>'Indirect Indicators '!F278</f>
        <v>0</v>
      </c>
      <c r="I279" s="89"/>
    </row>
    <row r="280" spans="8:9">
      <c r="H280" s="151">
        <f>'Indirect Indicators '!F279</f>
        <v>0</v>
      </c>
      <c r="I280" s="89"/>
    </row>
    <row r="281" spans="8:9">
      <c r="H281" s="151">
        <f>'Indirect Indicators '!F280</f>
        <v>0</v>
      </c>
      <c r="I281" s="89"/>
    </row>
    <row r="282" spans="8:9">
      <c r="H282" s="151">
        <f>'Indirect Indicators '!F281</f>
        <v>0</v>
      </c>
      <c r="I282" s="89"/>
    </row>
    <row r="283" spans="8:9">
      <c r="H283" s="151">
        <f>'Indirect Indicators '!F282</f>
        <v>0</v>
      </c>
      <c r="I283" s="89"/>
    </row>
    <row r="284" spans="8:9">
      <c r="H284" s="151">
        <f>'Indirect Indicators '!F283</f>
        <v>0</v>
      </c>
      <c r="I284" s="89"/>
    </row>
    <row r="285" spans="8:9">
      <c r="H285" s="151">
        <f>'Indirect Indicators '!F284</f>
        <v>0</v>
      </c>
      <c r="I285" s="89"/>
    </row>
    <row r="286" spans="8:9">
      <c r="H286" s="151">
        <f>'Indirect Indicators '!F285</f>
        <v>0</v>
      </c>
      <c r="I286" s="89"/>
    </row>
    <row r="287" spans="8:9">
      <c r="H287" s="151">
        <f>'Indirect Indicators '!F286</f>
        <v>0</v>
      </c>
      <c r="I287" s="89"/>
    </row>
    <row r="288" spans="8:9">
      <c r="H288" s="151">
        <f>'Indirect Indicators '!F287</f>
        <v>0</v>
      </c>
      <c r="I288" s="89"/>
    </row>
    <row r="289" spans="8:9">
      <c r="H289" s="151">
        <f>'Indirect Indicators '!F288</f>
        <v>0</v>
      </c>
      <c r="I289" s="89"/>
    </row>
    <row r="290" spans="8:9">
      <c r="H290" s="151">
        <f>'Indirect Indicators '!F289</f>
        <v>0</v>
      </c>
      <c r="I290" s="89"/>
    </row>
    <row r="291" spans="8:9">
      <c r="H291" s="151">
        <f>'Indirect Indicators '!F290</f>
        <v>0</v>
      </c>
      <c r="I291" s="89"/>
    </row>
    <row r="292" spans="8:9">
      <c r="H292" s="151">
        <f>'Indirect Indicators '!F291</f>
        <v>0</v>
      </c>
      <c r="I292" s="89"/>
    </row>
    <row r="293" spans="8:9">
      <c r="H293" s="151">
        <f>'Indirect Indicators '!F292</f>
        <v>0</v>
      </c>
      <c r="I293" s="89"/>
    </row>
    <row r="294" spans="8:9">
      <c r="H294" s="151">
        <f>'Indirect Indicators '!F293</f>
        <v>0</v>
      </c>
      <c r="I294" s="89"/>
    </row>
    <row r="295" spans="8:9">
      <c r="H295" s="151">
        <f>'Indirect Indicators '!F294</f>
        <v>0</v>
      </c>
      <c r="I295" s="89"/>
    </row>
    <row r="296" spans="8:9">
      <c r="H296" s="151">
        <f>'Indirect Indicators '!F295</f>
        <v>0</v>
      </c>
      <c r="I296" s="89"/>
    </row>
    <row r="297" spans="8:9">
      <c r="H297" s="151">
        <f>'Indirect Indicators '!F296</f>
        <v>0</v>
      </c>
      <c r="I297" s="89"/>
    </row>
    <row r="298" spans="8:9">
      <c r="H298" s="151">
        <f>'Indirect Indicators '!F297</f>
        <v>0</v>
      </c>
      <c r="I298" s="89"/>
    </row>
    <row r="299" spans="8:9">
      <c r="H299" s="151">
        <f>'Indirect Indicators '!F298</f>
        <v>0</v>
      </c>
      <c r="I299" s="89"/>
    </row>
    <row r="300" spans="8:9">
      <c r="H300" s="151">
        <f>'Indirect Indicators '!F299</f>
        <v>0</v>
      </c>
      <c r="I300" s="89"/>
    </row>
    <row r="301" spans="8:9">
      <c r="H301" s="151">
        <f>'Indirect Indicators '!F300</f>
        <v>0</v>
      </c>
      <c r="I301" s="89"/>
    </row>
    <row r="302" spans="8:9">
      <c r="H302" s="151">
        <f>'Indirect Indicators '!F301</f>
        <v>0</v>
      </c>
      <c r="I302" s="89"/>
    </row>
    <row r="303" spans="8:9">
      <c r="H303" s="151">
        <f>'Indirect Indicators '!F302</f>
        <v>0</v>
      </c>
      <c r="I303" s="89"/>
    </row>
    <row r="304" spans="8:9">
      <c r="H304" s="151">
        <f>'Indirect Indicators '!F303</f>
        <v>0</v>
      </c>
      <c r="I304" s="89"/>
    </row>
    <row r="305" spans="8:9">
      <c r="H305" s="151">
        <f>'Indirect Indicators '!F304</f>
        <v>0</v>
      </c>
      <c r="I305" s="89"/>
    </row>
    <row r="306" spans="8:9">
      <c r="H306" s="151">
        <f>'Indirect Indicators '!F305</f>
        <v>0</v>
      </c>
      <c r="I306" s="89"/>
    </row>
    <row r="307" spans="8:9">
      <c r="H307" s="151">
        <f>'Indirect Indicators '!F306</f>
        <v>0</v>
      </c>
      <c r="I307" s="89"/>
    </row>
    <row r="308" spans="8:9">
      <c r="H308" s="151">
        <f>'Indirect Indicators '!F307</f>
        <v>0</v>
      </c>
      <c r="I308" s="89"/>
    </row>
    <row r="309" spans="8:9">
      <c r="H309" s="151">
        <f>'Indirect Indicators '!F308</f>
        <v>0</v>
      </c>
      <c r="I309" s="89"/>
    </row>
    <row r="310" spans="8:9">
      <c r="H310" s="151">
        <f>'Indirect Indicators '!F309</f>
        <v>0</v>
      </c>
      <c r="I310" s="89"/>
    </row>
    <row r="311" spans="8:9">
      <c r="H311" s="151">
        <f>'Indirect Indicators '!F310</f>
        <v>0</v>
      </c>
      <c r="I311" s="89"/>
    </row>
    <row r="312" spans="8:9">
      <c r="H312" s="151">
        <f>'Indirect Indicators '!F311</f>
        <v>0</v>
      </c>
      <c r="I312" s="89"/>
    </row>
    <row r="313" spans="8:9">
      <c r="H313" s="151">
        <f>'Indirect Indicators '!F312</f>
        <v>0</v>
      </c>
      <c r="I313" s="89"/>
    </row>
    <row r="314" spans="8:9">
      <c r="H314" s="151">
        <f>'Indirect Indicators '!F313</f>
        <v>0</v>
      </c>
      <c r="I314" s="89"/>
    </row>
    <row r="315" spans="8:9">
      <c r="H315" s="151">
        <f>'Indirect Indicators '!F314</f>
        <v>0</v>
      </c>
      <c r="I315" s="89"/>
    </row>
    <row r="316" spans="8:9">
      <c r="H316" s="151">
        <f>'Indirect Indicators '!F315</f>
        <v>0</v>
      </c>
      <c r="I316" s="89"/>
    </row>
    <row r="317" spans="8:9">
      <c r="H317" s="151">
        <f>'Indirect Indicators '!F316</f>
        <v>0</v>
      </c>
      <c r="I317" s="89"/>
    </row>
    <row r="318" spans="8:9">
      <c r="H318" s="151">
        <f>'Indirect Indicators '!F317</f>
        <v>0</v>
      </c>
      <c r="I318" s="89"/>
    </row>
    <row r="319" spans="8:9">
      <c r="H319" s="151">
        <f>'Indirect Indicators '!F318</f>
        <v>0</v>
      </c>
      <c r="I319" s="89"/>
    </row>
  </sheetData>
  <mergeCells count="5">
    <mergeCell ref="B3:F3"/>
    <mergeCell ref="G3:H3"/>
    <mergeCell ref="O3:Q3"/>
    <mergeCell ref="J3:N3"/>
    <mergeCell ref="A1:E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2"/>
  <sheetViews>
    <sheetView tabSelected="1" zoomScale="57" workbookViewId="0">
      <selection activeCell="A7" sqref="A7:B11"/>
    </sheetView>
  </sheetViews>
  <sheetFormatPr defaultColWidth="9.28515625" defaultRowHeight="14.45"/>
  <cols>
    <col min="1" max="1" width="18.5703125" style="66" customWidth="1"/>
    <col min="2" max="2" width="21.7109375" style="66" customWidth="1"/>
    <col min="3" max="3" width="21.42578125" style="66" customWidth="1"/>
    <col min="4" max="4" width="32.28515625" style="66" customWidth="1"/>
    <col min="5" max="6" width="9.28515625" style="66"/>
    <col min="7" max="7" width="15.7109375" style="66" customWidth="1"/>
    <col min="8" max="8" width="19.7109375" style="66" customWidth="1"/>
    <col min="9" max="9" width="16.7109375" style="66" customWidth="1"/>
    <col min="10" max="10" width="18" style="66" customWidth="1"/>
    <col min="11" max="11" width="14.5703125" style="66" customWidth="1"/>
    <col min="12" max="12" width="16.7109375" style="66" bestFit="1" customWidth="1"/>
    <col min="13" max="13" width="19.7109375" style="66" customWidth="1"/>
    <col min="14" max="14" width="14" style="66" bestFit="1" customWidth="1"/>
    <col min="15" max="15" width="33.42578125" style="66" bestFit="1" customWidth="1"/>
    <col min="16" max="16" width="13.42578125" style="66" customWidth="1"/>
    <col min="17" max="17" width="16.5703125" style="66" customWidth="1"/>
    <col min="18" max="18" width="12.7109375" style="66" customWidth="1"/>
    <col min="19" max="16384" width="9.28515625" style="66"/>
  </cols>
  <sheetData>
    <row r="1" spans="1:17" ht="15" thickBot="1">
      <c r="A1" s="73" t="s">
        <v>335</v>
      </c>
      <c r="B1" s="630" t="s">
        <v>336</v>
      </c>
      <c r="C1" s="630"/>
      <c r="D1" s="631"/>
      <c r="G1" s="584" t="s">
        <v>337</v>
      </c>
      <c r="H1" s="584"/>
      <c r="I1" s="584"/>
      <c r="J1" s="584"/>
      <c r="K1" s="584"/>
      <c r="L1" s="584"/>
      <c r="M1" s="584"/>
      <c r="N1" s="584"/>
      <c r="O1" s="584"/>
      <c r="P1" s="584"/>
      <c r="Q1" s="584"/>
    </row>
    <row r="2" spans="1:17" ht="15" thickBot="1">
      <c r="A2" s="158" t="s">
        <v>338</v>
      </c>
      <c r="B2" s="92" t="s">
        <v>339</v>
      </c>
      <c r="C2" s="74"/>
      <c r="D2" s="75" t="s">
        <v>340</v>
      </c>
      <c r="G2" s="584"/>
      <c r="H2" s="584"/>
      <c r="I2" s="584"/>
      <c r="J2" s="584"/>
      <c r="K2" s="584"/>
      <c r="L2" s="584"/>
      <c r="M2" s="584"/>
      <c r="N2" s="584"/>
      <c r="O2" s="584"/>
      <c r="P2" s="584"/>
      <c r="Q2" s="584"/>
    </row>
    <row r="3" spans="1:17" ht="43.15">
      <c r="A3" s="159" t="s">
        <v>341</v>
      </c>
      <c r="B3" s="102">
        <v>343</v>
      </c>
      <c r="C3" s="76" t="s">
        <v>342</v>
      </c>
      <c r="D3" s="632" t="s">
        <v>343</v>
      </c>
      <c r="G3" s="160"/>
      <c r="H3" s="160"/>
      <c r="I3" s="634" t="s">
        <v>344</v>
      </c>
      <c r="J3" s="634"/>
      <c r="K3" s="634"/>
      <c r="L3" s="635" t="s">
        <v>345</v>
      </c>
      <c r="M3" s="635"/>
      <c r="N3" s="635"/>
      <c r="O3" s="636" t="s">
        <v>346</v>
      </c>
      <c r="P3" s="637" t="s">
        <v>347</v>
      </c>
      <c r="Q3" s="160"/>
    </row>
    <row r="4" spans="1:17" ht="57.6">
      <c r="A4" s="159" t="s">
        <v>348</v>
      </c>
      <c r="B4" s="161">
        <v>341</v>
      </c>
      <c r="C4" s="76" t="s">
        <v>349</v>
      </c>
      <c r="D4" s="633"/>
      <c r="G4" s="160" t="s">
        <v>350</v>
      </c>
      <c r="H4" s="162" t="s">
        <v>351</v>
      </c>
      <c r="I4" s="163" t="s">
        <v>352</v>
      </c>
      <c r="J4" s="163" t="s">
        <v>353</v>
      </c>
      <c r="K4" s="163" t="s">
        <v>354</v>
      </c>
      <c r="L4" s="164" t="s">
        <v>355</v>
      </c>
      <c r="M4" s="164" t="s">
        <v>356</v>
      </c>
      <c r="N4" s="164" t="s">
        <v>357</v>
      </c>
      <c r="O4" s="636"/>
      <c r="P4" s="637"/>
      <c r="Q4" s="162" t="s">
        <v>358</v>
      </c>
    </row>
    <row r="5" spans="1:17" ht="43.15">
      <c r="A5" s="159" t="s">
        <v>354</v>
      </c>
      <c r="B5" s="161">
        <v>884</v>
      </c>
      <c r="C5" s="76" t="s">
        <v>359</v>
      </c>
      <c r="D5" s="633"/>
      <c r="G5" s="165">
        <v>407322.7182676954</v>
      </c>
      <c r="H5" s="165">
        <v>73935</v>
      </c>
      <c r="I5" s="165">
        <v>678.8175</v>
      </c>
      <c r="J5" s="165">
        <v>67.881749999999997</v>
      </c>
      <c r="K5" s="165">
        <v>40.729050000000001</v>
      </c>
      <c r="L5" s="166">
        <f>I5*$B$3*10000</f>
        <v>2328344025</v>
      </c>
      <c r="M5" s="167">
        <f>J5*$B$4*10000</f>
        <v>231476767.5</v>
      </c>
      <c r="N5" s="167">
        <f>K5*$B$5*10000</f>
        <v>360044802</v>
      </c>
      <c r="O5" s="163">
        <f>SUM(L5:N5)</f>
        <v>2919865594.5</v>
      </c>
      <c r="P5" s="167">
        <f>O5/30/H5</f>
        <v>1316.4110793264354</v>
      </c>
      <c r="Q5" s="168">
        <f>P5/2100</f>
        <v>0.62686241872687398</v>
      </c>
    </row>
    <row r="6" spans="1:17" ht="18">
      <c r="A6" s="159" t="s">
        <v>360</v>
      </c>
      <c r="B6" s="161">
        <v>450</v>
      </c>
      <c r="C6" s="169"/>
      <c r="D6" s="170" t="s">
        <v>361</v>
      </c>
      <c r="G6" s="165">
        <v>104042.71628487452</v>
      </c>
      <c r="H6" s="165">
        <v>16000</v>
      </c>
      <c r="I6" s="165">
        <v>120</v>
      </c>
      <c r="J6" s="165">
        <v>12</v>
      </c>
      <c r="K6" s="165">
        <v>7.2</v>
      </c>
      <c r="L6" s="166">
        <f t="shared" ref="L6:L14" si="0">I6*$B$3*10000</f>
        <v>411600000</v>
      </c>
      <c r="M6" s="167">
        <f t="shared" ref="M6:M14" si="1">J6*$B$4*10000</f>
        <v>40920000</v>
      </c>
      <c r="N6" s="167">
        <f t="shared" ref="N6:N14" si="2">K6*$B$5*10000</f>
        <v>63648000</v>
      </c>
      <c r="O6" s="163">
        <f t="shared" ref="O6:O14" si="3">SUM(L6:N6)</f>
        <v>516168000</v>
      </c>
      <c r="P6" s="167">
        <f t="shared" ref="P6:P14" si="4">O6/30/H6</f>
        <v>1075.3499999999999</v>
      </c>
      <c r="Q6" s="168">
        <f t="shared" ref="Q6:Q14" si="5">P6/2100</f>
        <v>0.51207142857142851</v>
      </c>
    </row>
    <row r="7" spans="1:17" ht="15.75" customHeight="1">
      <c r="A7" s="638" t="s">
        <v>362</v>
      </c>
      <c r="B7" s="638"/>
      <c r="C7" s="640" t="s">
        <v>363</v>
      </c>
      <c r="D7" s="640"/>
      <c r="G7" s="165" t="s">
        <v>364</v>
      </c>
      <c r="H7" s="165" t="s">
        <v>364</v>
      </c>
      <c r="I7" s="165" t="s">
        <v>364</v>
      </c>
      <c r="J7" s="165" t="s">
        <v>364</v>
      </c>
      <c r="K7" s="165" t="s">
        <v>364</v>
      </c>
      <c r="L7" s="166" t="e">
        <f t="shared" si="0"/>
        <v>#VALUE!</v>
      </c>
      <c r="M7" s="167" t="e">
        <f t="shared" si="1"/>
        <v>#VALUE!</v>
      </c>
      <c r="N7" s="167" t="e">
        <f t="shared" si="2"/>
        <v>#VALUE!</v>
      </c>
      <c r="O7" s="163" t="e">
        <f t="shared" si="3"/>
        <v>#VALUE!</v>
      </c>
      <c r="P7" s="167" t="e">
        <f t="shared" si="4"/>
        <v>#VALUE!</v>
      </c>
      <c r="Q7" s="168" t="e">
        <f t="shared" si="5"/>
        <v>#VALUE!</v>
      </c>
    </row>
    <row r="8" spans="1:17">
      <c r="A8" s="639"/>
      <c r="B8" s="639"/>
      <c r="C8" s="641"/>
      <c r="D8" s="641"/>
      <c r="G8" s="165" t="s">
        <v>364</v>
      </c>
      <c r="H8" s="165" t="s">
        <v>364</v>
      </c>
      <c r="I8" s="165" t="s">
        <v>364</v>
      </c>
      <c r="J8" s="165" t="s">
        <v>364</v>
      </c>
      <c r="K8" s="165" t="s">
        <v>364</v>
      </c>
      <c r="L8" s="166" t="e">
        <f t="shared" si="0"/>
        <v>#VALUE!</v>
      </c>
      <c r="M8" s="167" t="e">
        <f t="shared" si="1"/>
        <v>#VALUE!</v>
      </c>
      <c r="N8" s="167" t="e">
        <f t="shared" si="2"/>
        <v>#VALUE!</v>
      </c>
      <c r="O8" s="163" t="e">
        <f t="shared" si="3"/>
        <v>#VALUE!</v>
      </c>
      <c r="P8" s="167" t="e">
        <f t="shared" si="4"/>
        <v>#VALUE!</v>
      </c>
      <c r="Q8" s="168" t="e">
        <f t="shared" si="5"/>
        <v>#VALUE!</v>
      </c>
    </row>
    <row r="9" spans="1:17">
      <c r="A9" s="639"/>
      <c r="B9" s="639"/>
      <c r="C9" s="641"/>
      <c r="D9" s="641"/>
      <c r="G9" s="165" t="s">
        <v>364</v>
      </c>
      <c r="H9" s="165" t="s">
        <v>364</v>
      </c>
      <c r="I9" s="165" t="s">
        <v>364</v>
      </c>
      <c r="J9" s="165" t="s">
        <v>364</v>
      </c>
      <c r="K9" s="165" t="s">
        <v>364</v>
      </c>
      <c r="L9" s="166" t="e">
        <f t="shared" si="0"/>
        <v>#VALUE!</v>
      </c>
      <c r="M9" s="167" t="e">
        <f t="shared" si="1"/>
        <v>#VALUE!</v>
      </c>
      <c r="N9" s="167" t="e">
        <f t="shared" si="2"/>
        <v>#VALUE!</v>
      </c>
      <c r="O9" s="163" t="e">
        <f t="shared" si="3"/>
        <v>#VALUE!</v>
      </c>
      <c r="P9" s="167" t="e">
        <f t="shared" si="4"/>
        <v>#VALUE!</v>
      </c>
      <c r="Q9" s="168" t="e">
        <f t="shared" si="5"/>
        <v>#VALUE!</v>
      </c>
    </row>
    <row r="10" spans="1:17">
      <c r="A10" s="639"/>
      <c r="B10" s="639"/>
      <c r="C10" s="641"/>
      <c r="D10" s="641"/>
      <c r="G10" s="165" t="s">
        <v>364</v>
      </c>
      <c r="H10" s="165" t="s">
        <v>364</v>
      </c>
      <c r="I10" s="165" t="s">
        <v>364</v>
      </c>
      <c r="J10" s="165" t="s">
        <v>364</v>
      </c>
      <c r="K10" s="165" t="s">
        <v>364</v>
      </c>
      <c r="L10" s="166" t="e">
        <f t="shared" si="0"/>
        <v>#VALUE!</v>
      </c>
      <c r="M10" s="167" t="e">
        <f t="shared" si="1"/>
        <v>#VALUE!</v>
      </c>
      <c r="N10" s="167" t="e">
        <f t="shared" si="2"/>
        <v>#VALUE!</v>
      </c>
      <c r="O10" s="163" t="e">
        <f t="shared" si="3"/>
        <v>#VALUE!</v>
      </c>
      <c r="P10" s="167" t="e">
        <f t="shared" si="4"/>
        <v>#VALUE!</v>
      </c>
      <c r="Q10" s="168" t="e">
        <f t="shared" si="5"/>
        <v>#VALUE!</v>
      </c>
    </row>
    <row r="11" spans="1:17">
      <c r="A11" s="639"/>
      <c r="B11" s="639"/>
      <c r="C11" s="641"/>
      <c r="D11" s="641"/>
      <c r="G11" s="165" t="s">
        <v>364</v>
      </c>
      <c r="H11" s="165" t="s">
        <v>364</v>
      </c>
      <c r="I11" s="165" t="s">
        <v>364</v>
      </c>
      <c r="J11" s="165" t="s">
        <v>364</v>
      </c>
      <c r="K11" s="165" t="s">
        <v>364</v>
      </c>
      <c r="L11" s="166" t="e">
        <f t="shared" si="0"/>
        <v>#VALUE!</v>
      </c>
      <c r="M11" s="167" t="e">
        <f t="shared" si="1"/>
        <v>#VALUE!</v>
      </c>
      <c r="N11" s="167" t="e">
        <f t="shared" si="2"/>
        <v>#VALUE!</v>
      </c>
      <c r="O11" s="163" t="e">
        <f t="shared" si="3"/>
        <v>#VALUE!</v>
      </c>
      <c r="P11" s="167" t="e">
        <f t="shared" si="4"/>
        <v>#VALUE!</v>
      </c>
      <c r="Q11" s="168" t="e">
        <f t="shared" si="5"/>
        <v>#VALUE!</v>
      </c>
    </row>
    <row r="12" spans="1:17">
      <c r="G12" s="165" t="s">
        <v>364</v>
      </c>
      <c r="H12" s="165" t="s">
        <v>364</v>
      </c>
      <c r="I12" s="165" t="s">
        <v>364</v>
      </c>
      <c r="J12" s="165" t="s">
        <v>364</v>
      </c>
      <c r="K12" s="165" t="s">
        <v>364</v>
      </c>
      <c r="L12" s="166" t="e">
        <f t="shared" si="0"/>
        <v>#VALUE!</v>
      </c>
      <c r="M12" s="167" t="e">
        <f t="shared" si="1"/>
        <v>#VALUE!</v>
      </c>
      <c r="N12" s="167" t="e">
        <f t="shared" si="2"/>
        <v>#VALUE!</v>
      </c>
      <c r="O12" s="163" t="e">
        <f t="shared" si="3"/>
        <v>#VALUE!</v>
      </c>
      <c r="P12" s="167" t="e">
        <f t="shared" si="4"/>
        <v>#VALUE!</v>
      </c>
      <c r="Q12" s="168" t="e">
        <f t="shared" si="5"/>
        <v>#VALUE!</v>
      </c>
    </row>
    <row r="13" spans="1:17">
      <c r="G13" s="165" t="s">
        <v>364</v>
      </c>
      <c r="H13" s="165" t="s">
        <v>364</v>
      </c>
      <c r="I13" s="165" t="s">
        <v>364</v>
      </c>
      <c r="J13" s="165" t="s">
        <v>364</v>
      </c>
      <c r="K13" s="165" t="s">
        <v>364</v>
      </c>
      <c r="L13" s="166" t="e">
        <f t="shared" si="0"/>
        <v>#VALUE!</v>
      </c>
      <c r="M13" s="167" t="e">
        <f t="shared" si="1"/>
        <v>#VALUE!</v>
      </c>
      <c r="N13" s="167" t="e">
        <f t="shared" si="2"/>
        <v>#VALUE!</v>
      </c>
      <c r="O13" s="163" t="e">
        <f t="shared" si="3"/>
        <v>#VALUE!</v>
      </c>
      <c r="P13" s="167" t="e">
        <f t="shared" si="4"/>
        <v>#VALUE!</v>
      </c>
      <c r="Q13" s="168" t="e">
        <f t="shared" si="5"/>
        <v>#VALUE!</v>
      </c>
    </row>
    <row r="14" spans="1:17">
      <c r="G14" s="165" t="s">
        <v>364</v>
      </c>
      <c r="H14" s="165" t="s">
        <v>364</v>
      </c>
      <c r="I14" s="165" t="s">
        <v>364</v>
      </c>
      <c r="J14" s="165" t="s">
        <v>364</v>
      </c>
      <c r="K14" s="165" t="s">
        <v>364</v>
      </c>
      <c r="L14" s="166" t="e">
        <f t="shared" si="0"/>
        <v>#VALUE!</v>
      </c>
      <c r="M14" s="167" t="e">
        <f t="shared" si="1"/>
        <v>#VALUE!</v>
      </c>
      <c r="N14" s="167" t="e">
        <f t="shared" si="2"/>
        <v>#VALUE!</v>
      </c>
      <c r="O14" s="163" t="e">
        <f t="shared" si="3"/>
        <v>#VALUE!</v>
      </c>
      <c r="P14" s="167" t="e">
        <f t="shared" si="4"/>
        <v>#VALUE!</v>
      </c>
      <c r="Q14" s="168" t="e">
        <f t="shared" si="5"/>
        <v>#VALUE!</v>
      </c>
    </row>
    <row r="16" spans="1:17" ht="15" thickBot="1"/>
    <row r="17" spans="7:18">
      <c r="G17" s="642" t="s">
        <v>365</v>
      </c>
      <c r="H17" s="643"/>
      <c r="I17" s="643"/>
      <c r="J17" s="643"/>
      <c r="K17" s="643"/>
      <c r="L17" s="643"/>
      <c r="M17" s="643"/>
      <c r="N17" s="643"/>
      <c r="O17" s="643"/>
      <c r="P17" s="643"/>
      <c r="Q17" s="643"/>
      <c r="R17" s="644"/>
    </row>
    <row r="18" spans="7:18" ht="15" thickBot="1">
      <c r="G18" s="645"/>
      <c r="H18" s="646"/>
      <c r="I18" s="646"/>
      <c r="J18" s="646"/>
      <c r="K18" s="646"/>
      <c r="L18" s="646"/>
      <c r="M18" s="646"/>
      <c r="N18" s="646"/>
      <c r="O18" s="646"/>
      <c r="P18" s="646"/>
      <c r="Q18" s="646"/>
      <c r="R18" s="647"/>
    </row>
    <row r="19" spans="7:18" ht="15" thickBot="1">
      <c r="G19" s="648" t="s">
        <v>366</v>
      </c>
      <c r="H19" s="649"/>
      <c r="I19" s="649"/>
      <c r="J19" s="649"/>
      <c r="K19" s="649"/>
      <c r="L19" s="649"/>
      <c r="M19" s="649"/>
      <c r="N19" s="649"/>
      <c r="O19" s="650"/>
      <c r="P19" s="651" t="s">
        <v>367</v>
      </c>
      <c r="Q19" s="644"/>
      <c r="R19" s="77"/>
    </row>
    <row r="20" spans="7:18" ht="15" thickBot="1">
      <c r="G20" s="648" t="s">
        <v>355</v>
      </c>
      <c r="H20" s="649"/>
      <c r="I20" s="654"/>
      <c r="J20" s="648" t="s">
        <v>356</v>
      </c>
      <c r="K20" s="649"/>
      <c r="L20" s="654"/>
      <c r="M20" s="655" t="s">
        <v>368</v>
      </c>
      <c r="N20" s="656"/>
      <c r="O20" s="657"/>
      <c r="P20" s="652"/>
      <c r="Q20" s="653"/>
      <c r="R20" s="77"/>
    </row>
    <row r="21" spans="7:18" ht="57.6">
      <c r="G21" s="103" t="s">
        <v>369</v>
      </c>
      <c r="H21" s="309" t="s">
        <v>370</v>
      </c>
      <c r="I21" s="104" t="s">
        <v>371</v>
      </c>
      <c r="J21" s="103" t="s">
        <v>369</v>
      </c>
      <c r="K21" s="309" t="s">
        <v>370</v>
      </c>
      <c r="L21" s="104" t="s">
        <v>372</v>
      </c>
      <c r="M21" s="103" t="s">
        <v>369</v>
      </c>
      <c r="N21" s="309" t="s">
        <v>370</v>
      </c>
      <c r="O21" s="104" t="s">
        <v>372</v>
      </c>
      <c r="P21" s="105" t="s">
        <v>373</v>
      </c>
      <c r="Q21" s="106" t="s">
        <v>358</v>
      </c>
      <c r="R21" s="77"/>
    </row>
    <row r="22" spans="7:18" ht="15" thickBot="1">
      <c r="G22" s="78">
        <v>7.5</v>
      </c>
      <c r="H22" s="79">
        <f>G22/30</f>
        <v>0.25</v>
      </c>
      <c r="I22" s="80">
        <f>H22*B3*10</f>
        <v>857.5</v>
      </c>
      <c r="J22" s="78">
        <v>5</v>
      </c>
      <c r="K22" s="79">
        <f>J22/30</f>
        <v>0.16666666666666666</v>
      </c>
      <c r="L22" s="80">
        <f>K22*B4*10</f>
        <v>568.33333333333326</v>
      </c>
      <c r="M22" s="78">
        <v>1</v>
      </c>
      <c r="N22" s="79">
        <f>M22/30</f>
        <v>3.3333333333333333E-2</v>
      </c>
      <c r="O22" s="81">
        <f>N22*B5*10</f>
        <v>294.66666666666663</v>
      </c>
      <c r="P22" s="82">
        <f>O22+L22+I22</f>
        <v>1720.5</v>
      </c>
      <c r="Q22" s="83">
        <f>P22/2100</f>
        <v>0.81928571428571428</v>
      </c>
      <c r="R22" s="84"/>
    </row>
  </sheetData>
  <mergeCells count="15">
    <mergeCell ref="A7:B11"/>
    <mergeCell ref="C7:D11"/>
    <mergeCell ref="G17:R18"/>
    <mergeCell ref="G19:O19"/>
    <mergeCell ref="P19:Q20"/>
    <mergeCell ref="G20:I20"/>
    <mergeCell ref="J20:L20"/>
    <mergeCell ref="M20:O20"/>
    <mergeCell ref="B1:D1"/>
    <mergeCell ref="G1:Q2"/>
    <mergeCell ref="D3:D5"/>
    <mergeCell ref="I3:K3"/>
    <mergeCell ref="L3:N3"/>
    <mergeCell ref="O3:O4"/>
    <mergeCell ref="P3:P4"/>
  </mergeCells>
  <hyperlinks>
    <hyperlink ref="C3" r:id="rId1" location="ch5.1" display="http://www.fao.org/3/X6877E/X6877E05.htm - ch5.1" xr:uid="{00000000-0004-0000-0900-000000000000}"/>
    <hyperlink ref="C4" r:id="rId2" location="ch5.3" display="http://www.fao.org/3/X6877E/X6877E07.htm - ch5.3" xr:uid="{00000000-0004-0000-0900-000001000000}"/>
    <hyperlink ref="C5" r:id="rId3" location="ch5.12" display="http://www.fao.org/3/X6877E/X6877E18.htm - ch5.12" xr:uid="{00000000-0004-0000-0900-000002000000}"/>
    <hyperlink ref="C7" r:id="rId4" location="TOC" xr:uid="{00000000-0004-0000-0900-000003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2:CP77"/>
  <sheetViews>
    <sheetView topLeftCell="I1" zoomScale="70" zoomScaleNormal="70" workbookViewId="0">
      <selection activeCell="U4" sqref="U4:W4"/>
    </sheetView>
  </sheetViews>
  <sheetFormatPr defaultRowHeight="14.45"/>
  <cols>
    <col min="3" max="3" width="14.140625" bestFit="1" customWidth="1"/>
    <col min="4" max="4" width="12" bestFit="1" customWidth="1"/>
    <col min="5" max="5" width="12" customWidth="1"/>
    <col min="14" max="14" width="11.28515625" customWidth="1"/>
    <col min="17" max="17" width="9.28515625" customWidth="1"/>
    <col min="24" max="24" width="44.7109375" customWidth="1"/>
    <col min="28" max="28" width="241.28515625" hidden="1" customWidth="1"/>
    <col min="34" max="34" width="240.5703125" hidden="1" customWidth="1"/>
    <col min="37" max="37" width="8.7109375" customWidth="1"/>
    <col min="38" max="38" width="255.28515625" hidden="1" customWidth="1"/>
    <col min="43" max="43" width="206.7109375" hidden="1" customWidth="1"/>
    <col min="49" max="49" width="0" hidden="1" customWidth="1"/>
    <col min="54" max="54" width="68.140625" hidden="1" customWidth="1"/>
    <col min="59" max="59" width="0" hidden="1" customWidth="1"/>
    <col min="64" max="64" width="8.7109375" hidden="1" customWidth="1"/>
    <col min="71" max="71" width="0" hidden="1" customWidth="1"/>
    <col min="76" max="76" width="0" hidden="1" customWidth="1"/>
    <col min="77" max="77" width="12.85546875" customWidth="1"/>
    <col min="78" max="78" width="24.7109375" customWidth="1"/>
    <col min="83" max="83" width="0" hidden="1" customWidth="1"/>
    <col min="87" max="87" width="16.42578125" customWidth="1"/>
    <col min="88" max="88" width="8.7109375" hidden="1" customWidth="1"/>
    <col min="90" max="90" width="0" hidden="1" customWidth="1"/>
    <col min="94" max="94" width="0" hidden="1" customWidth="1"/>
  </cols>
  <sheetData>
    <row r="2" spans="1:94" ht="15" thickBot="1">
      <c r="H2" s="658" t="s">
        <v>374</v>
      </c>
      <c r="I2" s="658"/>
      <c r="J2" s="658"/>
      <c r="K2" s="658"/>
      <c r="L2" s="658"/>
      <c r="M2" s="658"/>
      <c r="N2" s="658"/>
      <c r="O2" s="658"/>
      <c r="P2" s="658"/>
      <c r="Q2" s="658"/>
      <c r="R2" s="658"/>
      <c r="S2" s="658"/>
      <c r="T2" s="658"/>
      <c r="U2" s="658" t="s">
        <v>375</v>
      </c>
      <c r="V2" s="658"/>
      <c r="W2" s="658"/>
      <c r="X2" s="658"/>
      <c r="Y2" s="658"/>
      <c r="Z2" s="658"/>
      <c r="AA2" s="658"/>
      <c r="AB2" s="658"/>
      <c r="AC2" s="658"/>
      <c r="AD2" s="658"/>
      <c r="AE2" s="658"/>
      <c r="AF2" s="658"/>
      <c r="AG2" s="658"/>
      <c r="AH2" s="658"/>
      <c r="AI2" s="658"/>
      <c r="AJ2" s="658"/>
      <c r="AK2" s="658"/>
      <c r="AL2" s="658"/>
      <c r="AM2" s="658"/>
      <c r="AN2" s="658"/>
      <c r="AO2" s="658"/>
      <c r="AP2" s="658"/>
      <c r="AQ2" s="658"/>
      <c r="AR2" s="658"/>
      <c r="AS2" s="658"/>
      <c r="AT2" s="322"/>
      <c r="AU2" s="322"/>
      <c r="AV2" s="322"/>
      <c r="AW2" s="322"/>
      <c r="AX2" s="322"/>
      <c r="AY2" s="322"/>
      <c r="AZ2" s="322"/>
      <c r="BA2" s="322"/>
      <c r="BB2" s="322"/>
      <c r="BC2" s="322"/>
      <c r="BD2" s="322"/>
      <c r="BE2" s="322"/>
      <c r="BF2" s="322"/>
      <c r="BG2" s="322"/>
      <c r="BH2" s="671" t="s">
        <v>101</v>
      </c>
      <c r="BI2" s="672"/>
      <c r="BJ2" s="672"/>
      <c r="BK2" s="672"/>
      <c r="BL2" s="672"/>
      <c r="BM2" s="672"/>
      <c r="BN2" s="672"/>
      <c r="BO2" s="672"/>
      <c r="BP2" s="672"/>
      <c r="BQ2" s="672"/>
      <c r="BR2" s="672"/>
      <c r="BS2" s="672"/>
      <c r="BT2" s="672"/>
      <c r="BU2" s="672"/>
      <c r="BV2" s="672"/>
      <c r="BW2" s="672"/>
      <c r="BX2" s="672"/>
      <c r="BY2" s="672"/>
      <c r="BZ2" s="672"/>
      <c r="CA2" s="672"/>
      <c r="CB2" s="672"/>
      <c r="CC2" s="672"/>
      <c r="CD2" s="672"/>
      <c r="CE2" s="672"/>
      <c r="CF2" s="672"/>
      <c r="CG2" s="672"/>
      <c r="CH2" s="672"/>
      <c r="CI2" s="672"/>
      <c r="CJ2" s="672"/>
      <c r="CK2" s="672"/>
      <c r="CL2" s="672"/>
      <c r="CM2" s="672"/>
      <c r="CN2" s="672"/>
      <c r="CO2" s="673"/>
    </row>
    <row r="3" spans="1:94" ht="37.15" customHeight="1" thickBot="1">
      <c r="A3" s="4"/>
      <c r="B3" s="5"/>
      <c r="C3" s="667" t="s">
        <v>376</v>
      </c>
      <c r="D3" s="670" t="s">
        <v>377</v>
      </c>
      <c r="E3" s="674" t="s">
        <v>378</v>
      </c>
      <c r="F3" s="15"/>
      <c r="G3" s="7"/>
      <c r="H3" s="660" t="s">
        <v>379</v>
      </c>
      <c r="I3" s="661"/>
      <c r="J3" s="661"/>
      <c r="K3" s="661"/>
      <c r="L3" s="662"/>
      <c r="M3" s="663"/>
      <c r="N3" s="17"/>
      <c r="O3" s="660" t="s">
        <v>380</v>
      </c>
      <c r="P3" s="661"/>
      <c r="Q3" s="661"/>
      <c r="R3" s="661"/>
      <c r="S3" s="662"/>
      <c r="T3" s="663"/>
      <c r="U3" s="664" t="s">
        <v>381</v>
      </c>
      <c r="V3" s="664"/>
      <c r="W3" s="664"/>
      <c r="X3" s="327"/>
      <c r="Y3" s="664" t="s">
        <v>321</v>
      </c>
      <c r="Z3" s="664"/>
      <c r="AA3" s="664"/>
      <c r="AB3" s="327"/>
      <c r="AC3" s="665" t="s">
        <v>320</v>
      </c>
      <c r="AD3" s="666"/>
      <c r="AE3" s="666"/>
      <c r="AF3" s="666"/>
      <c r="AG3" s="666"/>
      <c r="AH3" s="329"/>
      <c r="AI3" s="665" t="s">
        <v>382</v>
      </c>
      <c r="AJ3" s="665"/>
      <c r="AK3" s="665"/>
      <c r="AL3" s="328"/>
      <c r="AM3" s="665" t="s">
        <v>315</v>
      </c>
      <c r="AN3" s="665"/>
      <c r="AO3" s="665"/>
      <c r="AP3" s="665"/>
      <c r="AQ3" s="328"/>
      <c r="AR3" s="328" t="s">
        <v>383</v>
      </c>
      <c r="AS3" s="328" t="s">
        <v>384</v>
      </c>
      <c r="AT3" s="598" t="s">
        <v>191</v>
      </c>
      <c r="AU3" s="593"/>
      <c r="AV3" s="594"/>
      <c r="AW3" s="316"/>
      <c r="AX3" s="598" t="s">
        <v>193</v>
      </c>
      <c r="AY3" s="593"/>
      <c r="AZ3" s="594"/>
      <c r="BA3" s="317"/>
      <c r="BB3" s="317"/>
      <c r="BC3" s="598" t="s">
        <v>194</v>
      </c>
      <c r="BD3" s="593"/>
      <c r="BE3" s="593"/>
      <c r="BF3" s="594"/>
      <c r="BG3" s="317"/>
      <c r="BH3" s="659" t="s">
        <v>196</v>
      </c>
      <c r="BI3" s="659"/>
      <c r="BJ3" s="659"/>
      <c r="BK3" s="659"/>
      <c r="BL3" s="659"/>
      <c r="BM3" s="659" t="s">
        <v>385</v>
      </c>
      <c r="BN3" s="659"/>
      <c r="BO3" s="659"/>
      <c r="BP3" s="599" t="s">
        <v>198</v>
      </c>
      <c r="BQ3" s="600"/>
      <c r="BR3" s="601"/>
      <c r="BS3" s="319"/>
      <c r="BT3" s="659" t="s">
        <v>199</v>
      </c>
      <c r="BU3" s="659"/>
      <c r="BV3" s="659"/>
      <c r="BW3" s="659"/>
      <c r="BX3" s="323"/>
      <c r="BY3" s="323" t="s">
        <v>200</v>
      </c>
      <c r="BZ3" s="323"/>
      <c r="CA3" s="659" t="s">
        <v>201</v>
      </c>
      <c r="CB3" s="659"/>
      <c r="CC3" s="659"/>
      <c r="CD3" s="323" t="s">
        <v>202</v>
      </c>
      <c r="CE3" s="323"/>
      <c r="CF3" s="589" t="s">
        <v>386</v>
      </c>
      <c r="CG3" s="590"/>
      <c r="CH3" s="591"/>
      <c r="CI3" s="323" t="s">
        <v>203</v>
      </c>
      <c r="CJ3" s="323"/>
      <c r="CK3" s="323" t="s">
        <v>204</v>
      </c>
      <c r="CL3" s="323"/>
      <c r="CM3" s="589" t="s">
        <v>205</v>
      </c>
      <c r="CN3" s="590"/>
      <c r="CO3" s="591"/>
    </row>
    <row r="4" spans="1:94" ht="37.15" customHeight="1" thickBot="1">
      <c r="A4" s="310" t="s">
        <v>387</v>
      </c>
      <c r="B4" s="30"/>
      <c r="C4" s="668"/>
      <c r="D4" s="670"/>
      <c r="E4" s="675"/>
      <c r="F4" s="15"/>
      <c r="G4" s="7"/>
      <c r="H4" s="31"/>
      <c r="I4" s="324"/>
      <c r="J4" s="324"/>
      <c r="K4" s="324"/>
      <c r="L4" s="325"/>
      <c r="M4" s="325"/>
      <c r="N4" s="17"/>
      <c r="O4" s="31"/>
      <c r="P4" s="324"/>
      <c r="Q4" s="324"/>
      <c r="R4" s="324"/>
      <c r="S4" s="32"/>
      <c r="T4" s="326"/>
      <c r="U4" s="91" t="s">
        <v>388</v>
      </c>
      <c r="V4" s="91" t="s">
        <v>389</v>
      </c>
      <c r="W4" s="91" t="s">
        <v>390</v>
      </c>
      <c r="X4" s="91"/>
      <c r="Y4" s="91" t="s">
        <v>391</v>
      </c>
      <c r="Z4" s="91" t="s">
        <v>392</v>
      </c>
      <c r="AA4" s="91" t="s">
        <v>393</v>
      </c>
      <c r="AB4" s="35"/>
      <c r="AC4" s="26" t="s">
        <v>394</v>
      </c>
      <c r="AD4" s="27" t="s">
        <v>395</v>
      </c>
      <c r="AE4" s="27" t="s">
        <v>396</v>
      </c>
      <c r="AF4" s="27" t="s">
        <v>397</v>
      </c>
      <c r="AG4" s="27" t="s">
        <v>398</v>
      </c>
      <c r="AH4" s="36"/>
      <c r="AI4" s="24" t="s">
        <v>399</v>
      </c>
      <c r="AJ4" s="25" t="s">
        <v>400</v>
      </c>
      <c r="AK4" s="25" t="s">
        <v>401</v>
      </c>
      <c r="AL4" s="37"/>
      <c r="AM4" s="28" t="s">
        <v>402</v>
      </c>
      <c r="AN4" s="29" t="s">
        <v>403</v>
      </c>
      <c r="AO4" s="29" t="s">
        <v>404</v>
      </c>
      <c r="AP4" s="29" t="s">
        <v>405</v>
      </c>
      <c r="AQ4" s="29"/>
      <c r="AR4" s="29"/>
      <c r="AS4" s="311"/>
      <c r="AT4" s="38" t="s">
        <v>208</v>
      </c>
      <c r="AU4" s="38" t="s">
        <v>209</v>
      </c>
      <c r="AV4" s="38" t="s">
        <v>210</v>
      </c>
      <c r="AW4" s="38"/>
      <c r="AX4" s="24" t="s">
        <v>211</v>
      </c>
      <c r="AY4" s="25" t="s">
        <v>212</v>
      </c>
      <c r="AZ4" s="25" t="s">
        <v>213</v>
      </c>
      <c r="BA4" s="25" t="s">
        <v>214</v>
      </c>
      <c r="BB4" s="33"/>
      <c r="BC4" s="33" t="s">
        <v>406</v>
      </c>
      <c r="BD4" s="33" t="s">
        <v>407</v>
      </c>
      <c r="BE4" s="33" t="s">
        <v>408</v>
      </c>
      <c r="BF4" s="33" t="s">
        <v>409</v>
      </c>
      <c r="BG4" s="33"/>
      <c r="BH4" s="323" t="s">
        <v>219</v>
      </c>
      <c r="BI4" s="323" t="s">
        <v>220</v>
      </c>
      <c r="BJ4" s="323" t="s">
        <v>221</v>
      </c>
      <c r="BK4" s="323" t="s">
        <v>222</v>
      </c>
      <c r="BL4" s="318"/>
      <c r="BM4" s="323"/>
      <c r="BN4" s="323"/>
      <c r="BO4" s="323"/>
      <c r="BP4" s="323" t="s">
        <v>226</v>
      </c>
      <c r="BQ4" s="323" t="s">
        <v>226</v>
      </c>
      <c r="BR4" s="323" t="s">
        <v>226</v>
      </c>
      <c r="BS4" s="323"/>
      <c r="BT4" s="323" t="s">
        <v>229</v>
      </c>
      <c r="BU4" s="323" t="s">
        <v>230</v>
      </c>
      <c r="BV4" s="323" t="s">
        <v>231</v>
      </c>
      <c r="BW4" s="323" t="s">
        <v>232</v>
      </c>
      <c r="BX4" s="323"/>
      <c r="BY4" s="323" t="s">
        <v>233</v>
      </c>
      <c r="BZ4" s="323"/>
      <c r="CA4" s="323"/>
      <c r="CB4" s="323"/>
      <c r="CC4" s="323"/>
      <c r="CD4" s="323" t="s">
        <v>234</v>
      </c>
      <c r="CE4" s="323"/>
      <c r="CF4" s="323"/>
      <c r="CG4" s="323"/>
      <c r="CH4" s="323"/>
      <c r="CI4" s="323" t="s">
        <v>235</v>
      </c>
      <c r="CJ4" s="323"/>
      <c r="CK4" s="323" t="s">
        <v>236</v>
      </c>
      <c r="CL4" s="323"/>
      <c r="CM4" s="323" t="s">
        <v>237</v>
      </c>
      <c r="CN4" s="323" t="s">
        <v>238</v>
      </c>
      <c r="CO4" s="323" t="s">
        <v>239</v>
      </c>
    </row>
    <row r="5" spans="1:94" ht="150.4" customHeight="1">
      <c r="A5" s="171" t="s">
        <v>277</v>
      </c>
      <c r="B5" s="6" t="s">
        <v>410</v>
      </c>
      <c r="C5" s="669"/>
      <c r="D5" s="670"/>
      <c r="E5" s="675"/>
      <c r="F5" s="16" t="s">
        <v>411</v>
      </c>
      <c r="G5" s="9" t="s">
        <v>412</v>
      </c>
      <c r="H5" s="10" t="s">
        <v>413</v>
      </c>
      <c r="I5" s="11" t="s">
        <v>414</v>
      </c>
      <c r="J5" s="12" t="s">
        <v>415</v>
      </c>
      <c r="K5" s="13" t="s">
        <v>416</v>
      </c>
      <c r="L5" s="172" t="s">
        <v>417</v>
      </c>
      <c r="M5" s="18" t="s">
        <v>418</v>
      </c>
      <c r="N5" s="8" t="s">
        <v>419</v>
      </c>
      <c r="O5" s="10" t="s">
        <v>413</v>
      </c>
      <c r="P5" s="11" t="s">
        <v>414</v>
      </c>
      <c r="Q5" s="12" t="s">
        <v>415</v>
      </c>
      <c r="R5" s="13" t="s">
        <v>416</v>
      </c>
      <c r="S5" s="172" t="s">
        <v>420</v>
      </c>
      <c r="T5" s="14" t="s">
        <v>418</v>
      </c>
      <c r="U5" s="173" t="s">
        <v>421</v>
      </c>
      <c r="V5" s="174" t="s">
        <v>422</v>
      </c>
      <c r="W5" s="175" t="s">
        <v>423</v>
      </c>
      <c r="X5" s="176"/>
      <c r="Y5" s="173" t="s">
        <v>424</v>
      </c>
      <c r="Z5" s="174" t="s">
        <v>425</v>
      </c>
      <c r="AA5" s="175" t="s">
        <v>426</v>
      </c>
      <c r="AB5" s="175"/>
      <c r="AC5" s="177" t="s">
        <v>427</v>
      </c>
      <c r="AD5" s="178" t="s">
        <v>428</v>
      </c>
      <c r="AE5" s="179" t="s">
        <v>429</v>
      </c>
      <c r="AF5" s="180" t="s">
        <v>430</v>
      </c>
      <c r="AG5" s="181" t="s">
        <v>431</v>
      </c>
      <c r="AH5" s="181"/>
      <c r="AI5" s="177" t="s">
        <v>432</v>
      </c>
      <c r="AJ5" s="182" t="s">
        <v>433</v>
      </c>
      <c r="AK5" s="183" t="s">
        <v>434</v>
      </c>
      <c r="AL5" s="183"/>
      <c r="AM5" s="184" t="s">
        <v>435</v>
      </c>
      <c r="AN5" s="185" t="s">
        <v>436</v>
      </c>
      <c r="AO5" s="186" t="s">
        <v>437</v>
      </c>
      <c r="AP5" s="187" t="s">
        <v>438</v>
      </c>
      <c r="AQ5" s="187"/>
      <c r="AR5" s="140"/>
      <c r="AS5" s="140"/>
      <c r="AT5" s="140" t="s">
        <v>240</v>
      </c>
      <c r="AU5" s="140" t="s">
        <v>241</v>
      </c>
      <c r="AV5" s="140" t="s">
        <v>242</v>
      </c>
      <c r="AW5" s="140"/>
      <c r="AX5" s="140" t="s">
        <v>243</v>
      </c>
      <c r="AY5" s="140" t="s">
        <v>244</v>
      </c>
      <c r="AZ5" s="140" t="s">
        <v>245</v>
      </c>
      <c r="BA5" s="140" t="s">
        <v>246</v>
      </c>
      <c r="BC5" s="140" t="s">
        <v>247</v>
      </c>
      <c r="BD5" s="140" t="s">
        <v>248</v>
      </c>
      <c r="BE5" s="140" t="s">
        <v>249</v>
      </c>
      <c r="BF5" s="140" t="s">
        <v>250</v>
      </c>
      <c r="BG5" s="140"/>
      <c r="BH5" s="141" t="s">
        <v>252</v>
      </c>
      <c r="BI5" s="141" t="s">
        <v>253</v>
      </c>
      <c r="BJ5" s="141" t="s">
        <v>254</v>
      </c>
      <c r="BK5" s="141" t="s">
        <v>255</v>
      </c>
      <c r="BM5" s="141"/>
      <c r="BN5" s="141"/>
      <c r="BO5" s="141" t="s">
        <v>256</v>
      </c>
      <c r="BP5" s="141" t="s">
        <v>257</v>
      </c>
      <c r="BQ5" s="141" t="s">
        <v>258</v>
      </c>
      <c r="BR5" s="141" t="s">
        <v>259</v>
      </c>
      <c r="BS5" s="141"/>
      <c r="BT5" s="141" t="s">
        <v>261</v>
      </c>
      <c r="BU5" s="141" t="s">
        <v>262</v>
      </c>
      <c r="BV5" s="141" t="s">
        <v>263</v>
      </c>
      <c r="BW5" s="141" t="s">
        <v>264</v>
      </c>
      <c r="BX5" s="141"/>
      <c r="BY5" s="141" t="s">
        <v>265</v>
      </c>
      <c r="BZ5" s="141"/>
      <c r="CA5" s="142"/>
      <c r="CB5" s="142"/>
      <c r="CC5" s="142"/>
      <c r="CD5" s="142" t="s">
        <v>266</v>
      </c>
      <c r="CE5" s="142"/>
      <c r="CF5" s="142"/>
      <c r="CG5" s="142"/>
      <c r="CH5" s="142"/>
      <c r="CI5" s="142" t="s">
        <v>267</v>
      </c>
      <c r="CJ5" s="142"/>
      <c r="CK5" s="142" t="s">
        <v>268</v>
      </c>
      <c r="CL5" s="142"/>
      <c r="CM5" s="141" t="s">
        <v>269</v>
      </c>
      <c r="CN5" s="141" t="s">
        <v>270</v>
      </c>
      <c r="CO5" s="141" t="s">
        <v>271</v>
      </c>
    </row>
    <row r="6" spans="1:94" ht="19.149999999999999" customHeight="1">
      <c r="A6" s="188"/>
      <c r="B6" s="189"/>
      <c r="C6" s="190"/>
      <c r="D6" s="191"/>
      <c r="E6" s="312"/>
      <c r="F6" s="192"/>
      <c r="G6" s="150"/>
      <c r="H6" s="193"/>
      <c r="I6" s="194"/>
      <c r="J6" s="195"/>
      <c r="K6" s="196"/>
      <c r="L6" s="172"/>
      <c r="M6" s="197">
        <f>J6+K6</f>
        <v>0</v>
      </c>
      <c r="N6" s="198"/>
      <c r="O6" s="193"/>
      <c r="P6" s="194"/>
      <c r="Q6" s="195"/>
      <c r="R6" s="199"/>
      <c r="S6" s="200"/>
      <c r="T6" s="201">
        <f>Q6+R6+S6</f>
        <v>0</v>
      </c>
      <c r="U6" s="202"/>
      <c r="V6" s="203"/>
      <c r="W6" s="204"/>
      <c r="X6" s="205" t="str">
        <f>$A$4&amp;A6&amp;$U$4&amp;U6&amp;$V$4&amp;V6&amp;$W$4&amp;W6&amp; "%. "</f>
        <v xml:space="preserve">In the percentage of households with an acceptable FCS (indicative of IPC Phase 1&amp;2) is %, the percentage of households with a borderline FCS (indicative of IPC Phase 3) is %, the percentage of households with a poor FCS (indicative of IPC Phase 4+) is %. </v>
      </c>
      <c r="Y6" s="206"/>
      <c r="Z6" s="207"/>
      <c r="AA6" s="208"/>
      <c r="AB6" s="208" t="str">
        <f>$A$4&amp;A6&amp;$Y$4&amp;Y6&amp;$Z$4&amp;Z6&amp;$AA$4&amp;AA6&amp; "%."</f>
        <v>In the percentage of households having food diversity indicative of Phase 1 and 2 is of %, the percentage having a food diversity indicative phase 3 is of %, and the percentage having a food diversity indicative of  Phase 4 and 5 is of %.</v>
      </c>
      <c r="AC6" s="209"/>
      <c r="AD6" s="210"/>
      <c r="AE6" s="211"/>
      <c r="AF6" s="212"/>
      <c r="AG6" s="200"/>
      <c r="AH6" s="200" t="str">
        <f>$A$4&amp;A6&amp;$AC$4&amp;AC6&amp;$AD$4&amp;AD6&amp;$AE$4&amp;AE6&amp;$AF$4&amp;AF6&amp;$AG$4&amp;AG6&amp; "%."</f>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 s="209"/>
      <c r="AJ6" s="210"/>
      <c r="AK6" s="213"/>
      <c r="AL6" s="213" t="str">
        <f>$A$4&amp;A6&amp;$AI$4&amp;AI6&amp;$AJ$4&amp;AJ6&amp;$AK$4&amp;AK6&amp; "%"</f>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 s="214"/>
      <c r="AN6" s="215"/>
      <c r="AO6" s="216"/>
      <c r="AP6" s="217"/>
      <c r="AQ6" s="218" t="str">
        <f>$A$4&amp;A6&amp;$AM$4&amp;AM6&amp;$AN$4&amp;AN6&amp;$AO$4&amp;AO6&amp;$AP$4&amp;AP6&amp;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 s="143"/>
      <c r="AS6" s="143"/>
      <c r="AT6" s="143"/>
      <c r="AU6" s="143"/>
      <c r="AV6" s="143"/>
      <c r="AW6" s="143" t="str">
        <f>$A$4&amp;A6&amp;$AT$4&amp;AT6&amp;$AU$4&amp;AU6&amp;$AV$4&amp;AV6&amp; "%"</f>
        <v>Inin the last 30 days (because of a lack of food) the % of HH that begged is%, the proportion that sold last female animal is %, and the percentage of HH that engaged in illegal income earning activities such as theft and prostitution was %</v>
      </c>
      <c r="AX6" s="143"/>
      <c r="AY6" s="143"/>
      <c r="AZ6" s="143"/>
      <c r="BA6" s="143"/>
      <c r="BB6" s="143" t="str">
        <f>A$4&amp;A6&amp;$AX$4&amp;AX6&amp;$AY$4&amp;AY6&amp;$AZ$4&amp;AZ6&amp;$BA$4&amp;BA6&amp;"%"</f>
        <v>In the percentage of HH eating 0 meal per day is of %, the percentage of HH eating 1 meal per day is of %, the percentage of HH eating 2 meals per day is of  %, the percentage of HH eating 3 meals per day is of %</v>
      </c>
      <c r="BC6" s="143"/>
      <c r="BD6" s="143"/>
      <c r="BE6" s="143"/>
      <c r="BF6" s="143"/>
      <c r="BG6" s="143" t="str">
        <f>$A$4&amp;A6&amp;$BC$4&amp;BC6&amp;$BD$4&amp;BD6&amp;$BE$4&amp;BE6&amp;$BF$4&amp;BF6&amp; "%"</f>
        <v>InThe percentage of HH with less than 1 months of stocks is %%, The percentage of HH with less than 2-3 months of stocks is %, The percentage of HH with less than 4-5 months of stocks is %%, The percentage of HH with less than more than 6 months of  food stocks is %%</v>
      </c>
      <c r="BH6" s="145"/>
      <c r="BI6" s="145"/>
      <c r="BJ6" s="145"/>
      <c r="BK6" s="145"/>
      <c r="BL6" s="145" t="str">
        <f>$A$4&amp;A6&amp;$BH$3&amp;$BH$4&amp;BH6&amp;$BI$4&amp;BI6&amp;$BJ$4&amp;BJ6&amp;$BK$4&amp;BK6&amp; "%"</f>
        <v>InReason for Displacement is intercommuncal conflict for % is armed confluct for % is natural disaster for is search for services such as  (health, education, etc.)%</v>
      </c>
      <c r="BM6" s="145"/>
      <c r="BN6" s="145"/>
      <c r="BO6" s="145"/>
      <c r="BP6" s="145"/>
      <c r="BQ6" s="145"/>
      <c r="BR6" s="145"/>
      <c r="BS6" s="145" t="str">
        <f>$A$4&amp;A6&amp;$BP$3&amp;BP4&amp;BP6&amp;$BQ$4&amp;BQ6&amp;$BR$4&amp;BR6&amp; "%"</f>
        <v>InExpenditure on FoodIs less than 65% for % Is less than 65% for % Is less than 65% for % %</v>
      </c>
      <c r="BT6" s="145"/>
      <c r="BU6" s="145"/>
      <c r="BV6" s="145"/>
      <c r="BW6" s="145"/>
      <c r="BX6" s="145" t="str">
        <f>$BT$3&amp;$A$4&amp;A6&amp;$BT$4&amp;BT6&amp;$BU$4&amp;BU6&amp;$BV$4&amp;BV6&amp;BW$4&amp;BW6&amp; "%"</f>
        <v>Sources of Cereals consumedInwas market for %, was own production for%, was HFA for %, was gifts for%</v>
      </c>
      <c r="BY6" s="145"/>
      <c r="BZ6" s="145" t="str">
        <f>$A$4&amp;A6&amp;BY6&amp;$BY$4</f>
        <v xml:space="preserve">In%planted in the last agricultural season </v>
      </c>
      <c r="CA6" s="145"/>
      <c r="CB6" s="145"/>
      <c r="CC6" s="145"/>
      <c r="CD6" s="145"/>
      <c r="CE6" s="145" t="str">
        <f>$A$4&amp;A6&amp;$CD$4&amp;CD6&amp; "%"</f>
        <v>InThe percentage of HH that experienced a shock in the last month is %</v>
      </c>
      <c r="CF6" s="145"/>
      <c r="CG6" s="145"/>
      <c r="CH6" s="145"/>
      <c r="CI6" s="145"/>
      <c r="CJ6" s="145" t="str">
        <f>$A$4&amp;A6&amp;$CI$4&amp;CI6&amp; "%"</f>
        <v>Inthe percentage of HH with access to improved water sources ( including boreholes, piped water, covered wells) is %</v>
      </c>
      <c r="CK6" s="145"/>
      <c r="CL6" s="145" t="str">
        <f>$A$4&amp;A6&amp;$CK$4&amp;CK6&amp; "%"</f>
        <v>Inthe percentage of HH treating water is %</v>
      </c>
      <c r="CM6" s="145"/>
      <c r="CN6" s="145"/>
      <c r="CO6" s="145"/>
      <c r="CP6" t="str">
        <f>$A$4&amp;A6&amp;$CM$4&amp;CM6&amp;$CN$4&amp;CN6&amp;$CO$4&amp;CO6&amp; "%"</f>
        <v>Inthe percentage of hh with imrpoved water on premises is %, the percentage of HH who have to travel less than 30 minutes to access improved water is %, the percentage of HH that have to travel more than 30 minutes to access improved water is %</v>
      </c>
    </row>
    <row r="7" spans="1:94" ht="16.899999999999999" customHeight="1">
      <c r="A7" s="188"/>
      <c r="B7" s="189"/>
      <c r="C7" s="190"/>
      <c r="D7" s="191"/>
      <c r="E7" s="219"/>
      <c r="F7" s="192"/>
      <c r="G7" s="150"/>
      <c r="H7" s="193"/>
      <c r="I7" s="194"/>
      <c r="J7" s="195"/>
      <c r="K7" s="196"/>
      <c r="L7" s="172"/>
      <c r="M7" s="197">
        <f t="shared" ref="M7:M12" si="0">J7+K7</f>
        <v>0</v>
      </c>
      <c r="N7" s="198"/>
      <c r="O7" s="193"/>
      <c r="P7" s="194"/>
      <c r="Q7" s="195"/>
      <c r="R7" s="199"/>
      <c r="S7" s="200"/>
      <c r="T7" s="201"/>
      <c r="U7" s="220"/>
      <c r="V7" s="221"/>
      <c r="W7" s="222"/>
      <c r="X7" s="205" t="str">
        <f t="shared" ref="X7:X19" si="1">$A$4&amp;A7&amp;$U$4&amp;U7&amp;$V$4&amp;V7&amp;$W$4&amp;W7&amp; "%. "</f>
        <v xml:space="preserve">In the percentage of households with an acceptable FCS (indicative of IPC Phase 1&amp;2) is %, the percentage of households with a borderline FCS (indicative of IPC Phase 3) is %, the percentage of households with a poor FCS (indicative of IPC Phase 4+) is %. </v>
      </c>
      <c r="Y7" s="206"/>
      <c r="Z7" s="207"/>
      <c r="AA7" s="208"/>
      <c r="AB7" s="208" t="str">
        <f t="shared" ref="AB7:AB70" si="2">$A$4&amp;A7&amp;$Y$4&amp;Y7&amp;$Z$4&amp;Z7&amp;$AA$4&amp;AA7&amp; "%."</f>
        <v>In the percentage of households having food diversity indicative of Phase 1 and 2 is of %, the percentage having a food diversity indicative phase 3 is of %, and the percentage having a food diversity indicative of  Phase 4 and 5 is of %.</v>
      </c>
      <c r="AC7" s="209"/>
      <c r="AD7" s="210"/>
      <c r="AE7" s="211"/>
      <c r="AF7" s="212"/>
      <c r="AG7" s="200"/>
      <c r="AH7" s="200" t="str">
        <f t="shared" ref="AH7:AH70" si="3">$A$4&amp;A7&amp;$AC$4&amp;AC7&amp;$AD$4&amp;AD7&amp;$AE$4&amp;AE7&amp;$AF$4&amp;AF7&amp;$AG$4&amp;AG7&amp; "%."</f>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7" s="209"/>
      <c r="AJ7" s="210"/>
      <c r="AK7" s="213"/>
      <c r="AL7" s="213" t="str">
        <f t="shared" ref="AL7:AL70" si="4">$A$4&amp;A7&amp;$AI$4&amp;AI7&amp;$AJ$4&amp;AJ7&amp;$AK$4&amp;AK7&amp; "%"</f>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7" s="214"/>
      <c r="AN7" s="215"/>
      <c r="AO7" s="216"/>
      <c r="AP7" s="217"/>
      <c r="AQ7" s="218" t="str">
        <f t="shared" ref="AQ7:AQ70" si="5">$A$4&amp;A7&amp;$AM$4&amp;AM7&amp;$AN$4&amp;AN7&amp;$AO$4&amp;AO7&amp;$AP$4&amp;AP7&amp;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 s="143"/>
      <c r="AS7" s="143"/>
      <c r="AT7" s="143"/>
      <c r="AU7" s="143"/>
      <c r="AV7" s="143"/>
      <c r="AW7" s="143" t="str">
        <f t="shared" ref="AW7:AW70" si="6">$A$4&amp;A7&amp;$AT$4&amp;AT7&amp;$AU$4&amp;AU7&amp;$AV$4&amp;AV7&amp; "%"</f>
        <v>Inin the last 30 days (because of a lack of food) the % of HH that begged is%, the proportion that sold last female animal is %, and the percentage of HH that engaged in illegal income earning activities such as theft and prostitution was %</v>
      </c>
      <c r="AX7" s="143"/>
      <c r="AY7" s="143"/>
      <c r="AZ7" s="143"/>
      <c r="BA7" s="143"/>
      <c r="BB7" s="143" t="str">
        <f t="shared" ref="BB7:BB70" si="7">A$4&amp;A7&amp;$AX$4&amp;AX7&amp;$AY$4&amp;AY7&amp;$AZ$4&amp;AZ7&amp;$BA$4&amp;BA7&amp;"%"</f>
        <v>In the percentage of HH eating 0 meal per day is of %, the percentage of HH eating 1 meal per day is of %, the percentage of HH eating 2 meals per day is of  %, the percentage of HH eating 3 meals per day is of %</v>
      </c>
      <c r="BC7" s="143"/>
      <c r="BD7" s="143"/>
      <c r="BE7" s="143"/>
      <c r="BF7" s="143"/>
      <c r="BG7" s="143" t="str">
        <f t="shared" ref="BG7:BG70" si="8">$A$4&amp;A7&amp;$BC$4&amp;BC7&amp;$BD$4&amp;BD7&amp;$BE$4&amp;BE7&amp;$BF$4&amp;BF7&amp; "%"</f>
        <v>InThe percentage of HH with less than 1 months of stocks is %%, The percentage of HH with less than 2-3 months of stocks is %, The percentage of HH with less than 4-5 months of stocks is %%, The percentage of HH with less than more than 6 months of  food stocks is %%</v>
      </c>
      <c r="BH7" s="145"/>
      <c r="BI7" s="145"/>
      <c r="BJ7" s="145"/>
      <c r="BK7" s="145"/>
      <c r="BL7" s="145" t="str">
        <f t="shared" ref="BL7:BL70" si="9">$A$4&amp;A7&amp;$BH$3&amp;$BH$4&amp;BH7&amp;$BI$4&amp;BI7&amp;$BJ$4&amp;BJ7&amp;$BK$4&amp;BK7&amp; "%"</f>
        <v>InReason for Displacement is intercommuncal conflict for % is armed confluct for % is natural disaster for is search for services such as  (health, education, etc.)%</v>
      </c>
      <c r="BM7" s="145"/>
      <c r="BN7" s="145"/>
      <c r="BO7" s="145"/>
      <c r="BP7" s="145"/>
      <c r="BQ7" s="145"/>
      <c r="BR7" s="145"/>
      <c r="BS7" s="145" t="str">
        <f t="shared" ref="BS7:BS70" si="10">$A$4&amp;A7&amp;$BP$3&amp;BP5&amp;BP7&amp;$BQ$4&amp;BQ7&amp;$BR$4&amp;BR7&amp; "%"</f>
        <v>InExpenditure on Foodless than 65%Is less than 65% for % Is less than 65% for % %</v>
      </c>
      <c r="BT7" s="145"/>
      <c r="BU7" s="145"/>
      <c r="BV7" s="145"/>
      <c r="BW7" s="145"/>
      <c r="BX7" s="145" t="str">
        <f t="shared" ref="BX7:BX70" si="11">$BT$3&amp;$A$4&amp;A7&amp;$BT$4&amp;BT7&amp;$BU$4&amp;BU7&amp;$BV$4&amp;BV7&amp;BW$4&amp;BW7&amp; "%"</f>
        <v>Sources of Cereals consumedInwas market for %, was own production for%, was HFA for %, was gifts for%</v>
      </c>
      <c r="BY7" s="145"/>
      <c r="BZ7" s="145" t="str">
        <f t="shared" ref="BZ7:BZ70" si="12">$A$4&amp;A7&amp;BY7&amp;$BY$4</f>
        <v xml:space="preserve">In%planted in the last agricultural season </v>
      </c>
      <c r="CA7" s="145"/>
      <c r="CB7" s="145"/>
      <c r="CC7" s="145"/>
      <c r="CD7" s="145"/>
      <c r="CE7" s="145" t="str">
        <f t="shared" ref="CE7:CE70" si="13">$A$4&amp;A7&amp;$CD$4&amp;CD7&amp; "%"</f>
        <v>InThe percentage of HH that experienced a shock in the last month is %</v>
      </c>
      <c r="CF7" s="145"/>
      <c r="CG7" s="145"/>
      <c r="CH7" s="145"/>
      <c r="CI7" s="145"/>
      <c r="CJ7" s="145" t="str">
        <f t="shared" ref="CJ7:CJ70" si="14">$A$4&amp;A7&amp;$CI$4&amp;CI7&amp; "%"</f>
        <v>Inthe percentage of HH with access to improved water sources ( including boreholes, piped water, covered wells) is %</v>
      </c>
      <c r="CK7" s="145"/>
      <c r="CL7" s="145" t="str">
        <f t="shared" ref="CL7:CL70" si="15">$A$4&amp;A7&amp;$CK$4&amp;CK7&amp; "%"</f>
        <v>Inthe percentage of HH treating water is %</v>
      </c>
      <c r="CM7" s="145"/>
      <c r="CN7" s="145"/>
      <c r="CO7" s="145"/>
      <c r="CP7" t="str">
        <f t="shared" ref="CP7:CP71" si="16">$A$4&amp;A7&amp;$CM$4&amp;CM7&amp;$CN$4&amp;CN7&amp;$CO$4&amp;CO7&amp; "%"</f>
        <v>Inthe percentage of hh with imrpoved water on premises is %, the percentage of HH who have to travel less than 30 minutes to access improved water is %, the percentage of HH that have to travel more than 30 minutes to access improved water is %</v>
      </c>
    </row>
    <row r="8" spans="1:94" ht="16.899999999999999" customHeight="1">
      <c r="A8" s="223"/>
      <c r="B8" s="189"/>
      <c r="C8" s="190"/>
      <c r="D8" s="191"/>
      <c r="E8" s="219"/>
      <c r="F8" s="192"/>
      <c r="G8" s="150"/>
      <c r="H8" s="193"/>
      <c r="I8" s="194"/>
      <c r="J8" s="195"/>
      <c r="K8" s="196"/>
      <c r="L8" s="172"/>
      <c r="M8" s="197">
        <f t="shared" si="0"/>
        <v>0</v>
      </c>
      <c r="N8" s="198"/>
      <c r="O8" s="193"/>
      <c r="P8" s="194"/>
      <c r="Q8" s="195"/>
      <c r="R8" s="199"/>
      <c r="S8" s="200"/>
      <c r="T8" s="201"/>
      <c r="U8" s="220"/>
      <c r="V8" s="221"/>
      <c r="W8" s="222"/>
      <c r="X8"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8" s="206"/>
      <c r="Z8" s="207"/>
      <c r="AA8" s="208"/>
      <c r="AB8" s="208" t="str">
        <f t="shared" si="2"/>
        <v>In the percentage of households having food diversity indicative of Phase 1 and 2 is of %, the percentage having a food diversity indicative phase 3 is of %, and the percentage having a food diversity indicative of  Phase 4 and 5 is of %.</v>
      </c>
      <c r="AC8" s="209"/>
      <c r="AD8" s="210"/>
      <c r="AE8" s="211"/>
      <c r="AF8" s="212"/>
      <c r="AG8" s="200"/>
      <c r="AH8"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8" s="209"/>
      <c r="AJ8" s="210"/>
      <c r="AK8" s="213"/>
      <c r="AL8"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8" s="214"/>
      <c r="AN8" s="215"/>
      <c r="AO8" s="216"/>
      <c r="AP8" s="217"/>
      <c r="AQ8"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8" s="143"/>
      <c r="AS8" s="143"/>
      <c r="AT8" s="143"/>
      <c r="AU8" s="143"/>
      <c r="AV8" s="143"/>
      <c r="AW8" s="143" t="str">
        <f t="shared" si="6"/>
        <v>Inin the last 30 days (because of a lack of food) the % of HH that begged is%, the proportion that sold last female animal is %, and the percentage of HH that engaged in illegal income earning activities such as theft and prostitution was %</v>
      </c>
      <c r="AX8" s="143"/>
      <c r="AY8" s="143"/>
      <c r="AZ8" s="143"/>
      <c r="BA8" s="143"/>
      <c r="BB8" s="143" t="str">
        <f t="shared" si="7"/>
        <v>In the percentage of HH eating 0 meal per day is of %, the percentage of HH eating 1 meal per day is of %, the percentage of HH eating 2 meals per day is of  %, the percentage of HH eating 3 meals per day is of %</v>
      </c>
      <c r="BC8" s="143"/>
      <c r="BD8" s="143"/>
      <c r="BE8" s="143"/>
      <c r="BF8" s="143"/>
      <c r="BG8"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8" s="145"/>
      <c r="BI8" s="145"/>
      <c r="BJ8" s="145"/>
      <c r="BK8" s="145"/>
      <c r="BL8" s="145" t="str">
        <f t="shared" si="9"/>
        <v>InReason for Displacement is intercommuncal conflict for % is armed confluct for % is natural disaster for is search for services such as  (health, education, etc.)%</v>
      </c>
      <c r="BM8" s="145"/>
      <c r="BN8" s="145"/>
      <c r="BO8" s="145"/>
      <c r="BP8" s="145"/>
      <c r="BQ8" s="145"/>
      <c r="BR8" s="145"/>
      <c r="BS8" s="145" t="str">
        <f t="shared" si="10"/>
        <v>InExpenditure on FoodIs less than 65% for % Is less than 65% for % %</v>
      </c>
      <c r="BT8" s="145"/>
      <c r="BU8" s="145"/>
      <c r="BV8" s="145"/>
      <c r="BW8" s="145"/>
      <c r="BX8" s="145" t="str">
        <f t="shared" si="11"/>
        <v>Sources of Cereals consumedInwas market for %, was own production for%, was HFA for %, was gifts for%</v>
      </c>
      <c r="BY8" s="145"/>
      <c r="BZ8" s="145" t="str">
        <f t="shared" si="12"/>
        <v xml:space="preserve">In%planted in the last agricultural season </v>
      </c>
      <c r="CA8" s="145"/>
      <c r="CB8" s="145"/>
      <c r="CC8" s="145"/>
      <c r="CD8" s="145"/>
      <c r="CE8" s="145" t="str">
        <f t="shared" si="13"/>
        <v>InThe percentage of HH that experienced a shock in the last month is %</v>
      </c>
      <c r="CF8" s="145"/>
      <c r="CG8" s="145"/>
      <c r="CH8" s="145"/>
      <c r="CI8" s="145"/>
      <c r="CJ8" s="145" t="str">
        <f t="shared" si="14"/>
        <v>Inthe percentage of HH with access to improved water sources ( including boreholes, piped water, covered wells) is %</v>
      </c>
      <c r="CK8" s="145"/>
      <c r="CL8" s="145" t="str">
        <f t="shared" si="15"/>
        <v>Inthe percentage of HH treating water is %</v>
      </c>
      <c r="CM8" s="145"/>
      <c r="CN8" s="145"/>
      <c r="CO8" s="145"/>
      <c r="CP8" t="str">
        <f t="shared" si="16"/>
        <v>Inthe percentage of hh with imrpoved water on premises is %, the percentage of HH who have to travel less than 30 minutes to access improved water is %, the percentage of HH that have to travel more than 30 minutes to access improved water is %</v>
      </c>
    </row>
    <row r="9" spans="1:94" ht="20.65" customHeight="1">
      <c r="A9" s="188"/>
      <c r="B9" s="189"/>
      <c r="C9" s="224"/>
      <c r="D9" s="225"/>
      <c r="E9" s="226"/>
      <c r="F9" s="192"/>
      <c r="G9" s="150"/>
      <c r="H9" s="193"/>
      <c r="I9" s="194"/>
      <c r="J9" s="195"/>
      <c r="K9" s="196"/>
      <c r="L9" s="172"/>
      <c r="M9" s="197">
        <f t="shared" si="0"/>
        <v>0</v>
      </c>
      <c r="N9" s="198"/>
      <c r="O9" s="193"/>
      <c r="P9" s="194"/>
      <c r="Q9" s="195"/>
      <c r="R9" s="199"/>
      <c r="S9" s="200"/>
      <c r="T9" s="201"/>
      <c r="U9" s="220"/>
      <c r="V9" s="221"/>
      <c r="W9" s="222"/>
      <c r="X9"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9" s="206"/>
      <c r="Z9" s="207"/>
      <c r="AA9" s="208"/>
      <c r="AB9" s="208" t="str">
        <f t="shared" si="2"/>
        <v>In the percentage of households having food diversity indicative of Phase 1 and 2 is of %, the percentage having a food diversity indicative phase 3 is of %, and the percentage having a food diversity indicative of  Phase 4 and 5 is of %.</v>
      </c>
      <c r="AC9" s="209"/>
      <c r="AD9" s="210"/>
      <c r="AE9" s="211"/>
      <c r="AF9" s="212"/>
      <c r="AG9" s="200"/>
      <c r="AH9"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9" s="209"/>
      <c r="AJ9" s="210"/>
      <c r="AK9" s="213"/>
      <c r="AL9"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9" s="214"/>
      <c r="AN9" s="215"/>
      <c r="AO9" s="216"/>
      <c r="AP9" s="217"/>
      <c r="AQ9"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9" s="143"/>
      <c r="AS9" s="143"/>
      <c r="AT9" s="143"/>
      <c r="AU9" s="143"/>
      <c r="AV9" s="143"/>
      <c r="AW9" s="143" t="str">
        <f t="shared" si="6"/>
        <v>Inin the last 30 days (because of a lack of food) the % of HH that begged is%, the proportion that sold last female animal is %, and the percentage of HH that engaged in illegal income earning activities such as theft and prostitution was %</v>
      </c>
      <c r="AX9" s="143"/>
      <c r="AY9" s="143"/>
      <c r="AZ9" s="143"/>
      <c r="BA9" s="143"/>
      <c r="BB9" s="143" t="str">
        <f t="shared" si="7"/>
        <v>In the percentage of HH eating 0 meal per day is of %, the percentage of HH eating 1 meal per day is of %, the percentage of HH eating 2 meals per day is of  %, the percentage of HH eating 3 meals per day is of %</v>
      </c>
      <c r="BC9" s="143"/>
      <c r="BD9" s="143"/>
      <c r="BE9" s="143"/>
      <c r="BF9" s="143"/>
      <c r="BG9"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9" s="145"/>
      <c r="BI9" s="145"/>
      <c r="BJ9" s="145"/>
      <c r="BK9" s="145"/>
      <c r="BL9" s="145" t="str">
        <f t="shared" si="9"/>
        <v>InReason for Displacement is intercommuncal conflict for % is armed confluct for % is natural disaster for is search for services such as  (health, education, etc.)%</v>
      </c>
      <c r="BM9" s="145"/>
      <c r="BN9" s="145"/>
      <c r="BO9" s="145"/>
      <c r="BP9" s="145"/>
      <c r="BQ9" s="145"/>
      <c r="BR9" s="145"/>
      <c r="BS9" s="145" t="str">
        <f t="shared" si="10"/>
        <v>InExpenditure on FoodIs less than 65% for % Is less than 65% for % %</v>
      </c>
      <c r="BT9" s="145"/>
      <c r="BU9" s="145"/>
      <c r="BV9" s="145"/>
      <c r="BW9" s="145"/>
      <c r="BX9" s="145" t="str">
        <f t="shared" si="11"/>
        <v>Sources of Cereals consumedInwas market for %, was own production for%, was HFA for %, was gifts for%</v>
      </c>
      <c r="BY9" s="145"/>
      <c r="BZ9" s="145" t="str">
        <f t="shared" si="12"/>
        <v xml:space="preserve">In%planted in the last agricultural season </v>
      </c>
      <c r="CA9" s="145"/>
      <c r="CB9" s="145"/>
      <c r="CC9" s="145"/>
      <c r="CD9" s="145"/>
      <c r="CE9" s="145" t="str">
        <f t="shared" si="13"/>
        <v>InThe percentage of HH that experienced a shock in the last month is %</v>
      </c>
      <c r="CF9" s="145"/>
      <c r="CG9" s="145"/>
      <c r="CH9" s="145"/>
      <c r="CI9" s="145"/>
      <c r="CJ9" s="145" t="str">
        <f t="shared" si="14"/>
        <v>Inthe percentage of HH with access to improved water sources ( including boreholes, piped water, covered wells) is %</v>
      </c>
      <c r="CK9" s="145"/>
      <c r="CL9" s="145" t="str">
        <f t="shared" si="15"/>
        <v>Inthe percentage of HH treating water is %</v>
      </c>
      <c r="CM9" s="145"/>
      <c r="CN9" s="145"/>
      <c r="CO9" s="145"/>
      <c r="CP9" t="str">
        <f t="shared" si="16"/>
        <v>Inthe percentage of hh with imrpoved water on premises is %, the percentage of HH who have to travel less than 30 minutes to access improved water is %, the percentage of HH that have to travel more than 30 minutes to access improved water is %</v>
      </c>
    </row>
    <row r="10" spans="1:94" ht="16.149999999999999" customHeight="1">
      <c r="A10" s="188"/>
      <c r="B10" s="189"/>
      <c r="C10" s="190"/>
      <c r="D10" s="191"/>
      <c r="E10" s="219"/>
      <c r="F10" s="192"/>
      <c r="G10" s="150"/>
      <c r="H10" s="193"/>
      <c r="I10" s="194"/>
      <c r="J10" s="195"/>
      <c r="K10" s="196"/>
      <c r="L10" s="172"/>
      <c r="M10" s="197">
        <f t="shared" si="0"/>
        <v>0</v>
      </c>
      <c r="N10" s="198"/>
      <c r="O10" s="193"/>
      <c r="P10" s="194"/>
      <c r="Q10" s="195"/>
      <c r="R10" s="199"/>
      <c r="S10" s="200"/>
      <c r="T10" s="201"/>
      <c r="U10" s="220"/>
      <c r="V10" s="221"/>
      <c r="W10" s="222"/>
      <c r="X10"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0" s="206"/>
      <c r="Z10" s="207"/>
      <c r="AA10" s="208"/>
      <c r="AB10" s="208" t="str">
        <f t="shared" si="2"/>
        <v>In the percentage of households having food diversity indicative of Phase 1 and 2 is of %, the percentage having a food diversity indicative phase 3 is of %, and the percentage having a food diversity indicative of  Phase 4 and 5 is of %.</v>
      </c>
      <c r="AC10" s="209"/>
      <c r="AD10" s="210"/>
      <c r="AE10" s="211"/>
      <c r="AF10" s="212"/>
      <c r="AG10" s="200"/>
      <c r="AH10"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0" s="209"/>
      <c r="AJ10" s="210"/>
      <c r="AK10" s="213"/>
      <c r="AL10"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0" s="214"/>
      <c r="AN10" s="215"/>
      <c r="AO10" s="216"/>
      <c r="AP10" s="217"/>
      <c r="AQ10"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0" s="143"/>
      <c r="AS10" s="143"/>
      <c r="AT10" s="143"/>
      <c r="AU10" s="143"/>
      <c r="AV10" s="143"/>
      <c r="AW10" s="143" t="str">
        <f t="shared" si="6"/>
        <v>Inin the last 30 days (because of a lack of food) the % of HH that begged is%, the proportion that sold last female animal is %, and the percentage of HH that engaged in illegal income earning activities such as theft and prostitution was %</v>
      </c>
      <c r="AX10" s="143"/>
      <c r="AY10" s="143"/>
      <c r="AZ10" s="143"/>
      <c r="BA10" s="143"/>
      <c r="BB10" s="143" t="str">
        <f t="shared" si="7"/>
        <v>In the percentage of HH eating 0 meal per day is of %, the percentage of HH eating 1 meal per day is of %, the percentage of HH eating 2 meals per day is of  %, the percentage of HH eating 3 meals per day is of %</v>
      </c>
      <c r="BC10" s="143"/>
      <c r="BD10" s="143"/>
      <c r="BE10" s="143"/>
      <c r="BF10" s="143"/>
      <c r="BG10"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0" s="145"/>
      <c r="BI10" s="145"/>
      <c r="BJ10" s="145"/>
      <c r="BK10" s="145"/>
      <c r="BL10" s="145" t="str">
        <f t="shared" si="9"/>
        <v>InReason for Displacement is intercommuncal conflict for % is armed confluct for % is natural disaster for is search for services such as  (health, education, etc.)%</v>
      </c>
      <c r="BM10" s="145"/>
      <c r="BN10" s="145"/>
      <c r="BO10" s="145"/>
      <c r="BP10" s="145"/>
      <c r="BQ10" s="145"/>
      <c r="BR10" s="145"/>
      <c r="BS10" s="145" t="str">
        <f t="shared" si="10"/>
        <v>InExpenditure on FoodIs less than 65% for % Is less than 65% for % %</v>
      </c>
      <c r="BT10" s="145"/>
      <c r="BU10" s="145"/>
      <c r="BV10" s="145"/>
      <c r="BW10" s="145"/>
      <c r="BX10" s="145" t="str">
        <f t="shared" si="11"/>
        <v>Sources of Cereals consumedInwas market for %, was own production for%, was HFA for %, was gifts for%</v>
      </c>
      <c r="BY10" s="145"/>
      <c r="BZ10" s="145" t="str">
        <f t="shared" si="12"/>
        <v xml:space="preserve">In%planted in the last agricultural season </v>
      </c>
      <c r="CA10" s="145"/>
      <c r="CB10" s="145"/>
      <c r="CC10" s="145"/>
      <c r="CD10" s="145"/>
      <c r="CE10" s="145" t="str">
        <f t="shared" si="13"/>
        <v>InThe percentage of HH that experienced a shock in the last month is %</v>
      </c>
      <c r="CF10" s="145"/>
      <c r="CG10" s="145"/>
      <c r="CH10" s="145"/>
      <c r="CI10" s="145"/>
      <c r="CJ10" s="145" t="str">
        <f t="shared" si="14"/>
        <v>Inthe percentage of HH with access to improved water sources ( including boreholes, piped water, covered wells) is %</v>
      </c>
      <c r="CK10" s="145"/>
      <c r="CL10" s="145" t="str">
        <f t="shared" si="15"/>
        <v>Inthe percentage of HH treating water is %</v>
      </c>
      <c r="CM10" s="145"/>
      <c r="CN10" s="145"/>
      <c r="CO10" s="145"/>
      <c r="CP10" t="str">
        <f t="shared" si="16"/>
        <v>Inthe percentage of hh with imrpoved water on premises is %, the percentage of HH who have to travel less than 30 minutes to access improved water is %, the percentage of HH that have to travel more than 30 minutes to access improved water is %</v>
      </c>
    </row>
    <row r="11" spans="1:94" ht="18" customHeight="1">
      <c r="A11" s="188"/>
      <c r="B11" s="189"/>
      <c r="C11" s="190"/>
      <c r="D11" s="191"/>
      <c r="E11" s="219"/>
      <c r="F11" s="192"/>
      <c r="G11" s="150"/>
      <c r="H11" s="193"/>
      <c r="I11" s="194"/>
      <c r="J11" s="195"/>
      <c r="K11" s="196"/>
      <c r="L11" s="172"/>
      <c r="M11" s="197">
        <f t="shared" si="0"/>
        <v>0</v>
      </c>
      <c r="N11" s="198"/>
      <c r="O11" s="193"/>
      <c r="P11" s="194"/>
      <c r="Q11" s="195"/>
      <c r="R11" s="199"/>
      <c r="S11" s="200"/>
      <c r="T11" s="201"/>
      <c r="U11" s="220"/>
      <c r="V11" s="221"/>
      <c r="W11" s="222"/>
      <c r="X11"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1" s="206"/>
      <c r="Z11" s="207"/>
      <c r="AA11" s="208"/>
      <c r="AB11" s="208" t="str">
        <f t="shared" si="2"/>
        <v>In the percentage of households having food diversity indicative of Phase 1 and 2 is of %, the percentage having a food diversity indicative phase 3 is of %, and the percentage having a food diversity indicative of  Phase 4 and 5 is of %.</v>
      </c>
      <c r="AC11" s="209"/>
      <c r="AD11" s="210"/>
      <c r="AE11" s="211"/>
      <c r="AF11" s="212"/>
      <c r="AG11" s="200"/>
      <c r="AH11"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1" s="209"/>
      <c r="AJ11" s="210"/>
      <c r="AK11" s="213"/>
      <c r="AL11"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1" s="214"/>
      <c r="AN11" s="215"/>
      <c r="AO11" s="216"/>
      <c r="AP11" s="217"/>
      <c r="AQ11"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1" s="143"/>
      <c r="AS11" s="143"/>
      <c r="AT11" s="143"/>
      <c r="AU11" s="143"/>
      <c r="AV11" s="143"/>
      <c r="AW11" s="143" t="str">
        <f t="shared" si="6"/>
        <v>Inin the last 30 days (because of a lack of food) the % of HH that begged is%, the proportion that sold last female animal is %, and the percentage of HH that engaged in illegal income earning activities such as theft and prostitution was %</v>
      </c>
      <c r="AX11" s="143"/>
      <c r="AY11" s="143"/>
      <c r="AZ11" s="143"/>
      <c r="BA11" s="143"/>
      <c r="BB11" s="143" t="str">
        <f t="shared" si="7"/>
        <v>In the percentage of HH eating 0 meal per day is of %, the percentage of HH eating 1 meal per day is of %, the percentage of HH eating 2 meals per day is of  %, the percentage of HH eating 3 meals per day is of %</v>
      </c>
      <c r="BC11" s="143"/>
      <c r="BD11" s="143"/>
      <c r="BE11" s="143"/>
      <c r="BF11" s="143"/>
      <c r="BG11"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1" s="145"/>
      <c r="BI11" s="145"/>
      <c r="BJ11" s="145"/>
      <c r="BK11" s="145"/>
      <c r="BL11" s="145" t="str">
        <f t="shared" si="9"/>
        <v>InReason for Displacement is intercommuncal conflict for % is armed confluct for % is natural disaster for is search for services such as  (health, education, etc.)%</v>
      </c>
      <c r="BM11" s="145"/>
      <c r="BN11" s="145"/>
      <c r="BO11" s="145"/>
      <c r="BP11" s="145"/>
      <c r="BQ11" s="145"/>
      <c r="BR11" s="145"/>
      <c r="BS11" s="145" t="str">
        <f t="shared" si="10"/>
        <v>InExpenditure on FoodIs less than 65% for % Is less than 65% for % %</v>
      </c>
      <c r="BT11" s="145"/>
      <c r="BU11" s="145"/>
      <c r="BV11" s="145"/>
      <c r="BW11" s="145"/>
      <c r="BX11" s="145" t="str">
        <f t="shared" si="11"/>
        <v>Sources of Cereals consumedInwas market for %, was own production for%, was HFA for %, was gifts for%</v>
      </c>
      <c r="BY11" s="145"/>
      <c r="BZ11" s="145" t="str">
        <f t="shared" si="12"/>
        <v xml:space="preserve">In%planted in the last agricultural season </v>
      </c>
      <c r="CA11" s="145"/>
      <c r="CB11" s="145"/>
      <c r="CC11" s="145"/>
      <c r="CD11" s="145"/>
      <c r="CE11" s="145" t="str">
        <f t="shared" si="13"/>
        <v>InThe percentage of HH that experienced a shock in the last month is %</v>
      </c>
      <c r="CF11" s="145"/>
      <c r="CG11" s="145"/>
      <c r="CH11" s="145"/>
      <c r="CI11" s="145"/>
      <c r="CJ11" s="145" t="str">
        <f t="shared" si="14"/>
        <v>Inthe percentage of HH with access to improved water sources ( including boreholes, piped water, covered wells) is %</v>
      </c>
      <c r="CK11" s="145"/>
      <c r="CL11" s="145" t="str">
        <f t="shared" si="15"/>
        <v>Inthe percentage of HH treating water is %</v>
      </c>
      <c r="CM11" s="145"/>
      <c r="CN11" s="145"/>
      <c r="CO11" s="145"/>
      <c r="CP11" t="str">
        <f t="shared" si="16"/>
        <v>Inthe percentage of hh with imrpoved water on premises is %, the percentage of HH who have to travel less than 30 minutes to access improved water is %, the percentage of HH that have to travel more than 30 minutes to access improved water is %</v>
      </c>
    </row>
    <row r="12" spans="1:94" ht="17.649999999999999" customHeight="1">
      <c r="A12" s="188"/>
      <c r="B12" s="189"/>
      <c r="C12" s="190"/>
      <c r="D12" s="191"/>
      <c r="E12" s="219"/>
      <c r="F12" s="192"/>
      <c r="G12" s="150"/>
      <c r="H12" s="193"/>
      <c r="I12" s="194"/>
      <c r="J12" s="195"/>
      <c r="K12" s="196"/>
      <c r="L12" s="172"/>
      <c r="M12" s="197">
        <f t="shared" si="0"/>
        <v>0</v>
      </c>
      <c r="N12" s="198"/>
      <c r="O12" s="193"/>
      <c r="P12" s="194"/>
      <c r="Q12" s="195"/>
      <c r="R12" s="199"/>
      <c r="S12" s="200"/>
      <c r="T12" s="201"/>
      <c r="U12" s="220"/>
      <c r="V12" s="221"/>
      <c r="W12" s="222"/>
      <c r="X12"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2" s="206"/>
      <c r="Z12" s="207"/>
      <c r="AA12" s="208"/>
      <c r="AB12" s="208" t="str">
        <f t="shared" si="2"/>
        <v>In the percentage of households having food diversity indicative of Phase 1 and 2 is of %, the percentage having a food diversity indicative phase 3 is of %, and the percentage having a food diversity indicative of  Phase 4 and 5 is of %.</v>
      </c>
      <c r="AC12" s="209"/>
      <c r="AD12" s="210"/>
      <c r="AE12" s="211"/>
      <c r="AF12" s="212"/>
      <c r="AG12" s="200"/>
      <c r="AH12"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2" s="209"/>
      <c r="AJ12" s="210"/>
      <c r="AK12" s="213"/>
      <c r="AL12"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2" s="214"/>
      <c r="AN12" s="215"/>
      <c r="AO12" s="216"/>
      <c r="AP12" s="217"/>
      <c r="AQ12"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2" s="143"/>
      <c r="AS12" s="143"/>
      <c r="AT12" s="143"/>
      <c r="AU12" s="143"/>
      <c r="AV12" s="143"/>
      <c r="AW12" s="143" t="str">
        <f t="shared" si="6"/>
        <v>Inin the last 30 days (because of a lack of food) the % of HH that begged is%, the proportion that sold last female animal is %, and the percentage of HH that engaged in illegal income earning activities such as theft and prostitution was %</v>
      </c>
      <c r="AX12" s="143"/>
      <c r="AY12" s="143"/>
      <c r="AZ12" s="143"/>
      <c r="BA12" s="143"/>
      <c r="BB12" s="143" t="str">
        <f t="shared" si="7"/>
        <v>In the percentage of HH eating 0 meal per day is of %, the percentage of HH eating 1 meal per day is of %, the percentage of HH eating 2 meals per day is of  %, the percentage of HH eating 3 meals per day is of %</v>
      </c>
      <c r="BC12" s="143"/>
      <c r="BD12" s="143"/>
      <c r="BE12" s="143"/>
      <c r="BF12" s="143"/>
      <c r="BG12"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2" s="145"/>
      <c r="BI12" s="145"/>
      <c r="BJ12" s="145"/>
      <c r="BK12" s="145"/>
      <c r="BL12" s="145" t="str">
        <f t="shared" si="9"/>
        <v>InReason for Displacement is intercommuncal conflict for % is armed confluct for % is natural disaster for is search for services such as  (health, education, etc.)%</v>
      </c>
      <c r="BM12" s="145"/>
      <c r="BN12" s="145"/>
      <c r="BO12" s="145"/>
      <c r="BP12" s="145"/>
      <c r="BQ12" s="145"/>
      <c r="BR12" s="145"/>
      <c r="BS12" s="145" t="str">
        <f t="shared" si="10"/>
        <v>InExpenditure on FoodIs less than 65% for % Is less than 65% for % %</v>
      </c>
      <c r="BT12" s="145"/>
      <c r="BU12" s="145"/>
      <c r="BV12" s="145"/>
      <c r="BW12" s="145"/>
      <c r="BX12" s="145" t="str">
        <f t="shared" si="11"/>
        <v>Sources of Cereals consumedInwas market for %, was own production for%, was HFA for %, was gifts for%</v>
      </c>
      <c r="BY12" s="145"/>
      <c r="BZ12" s="145" t="str">
        <f t="shared" si="12"/>
        <v xml:space="preserve">In%planted in the last agricultural season </v>
      </c>
      <c r="CA12" s="145"/>
      <c r="CB12" s="145"/>
      <c r="CC12" s="145"/>
      <c r="CD12" s="145"/>
      <c r="CE12" s="145" t="str">
        <f t="shared" si="13"/>
        <v>InThe percentage of HH that experienced a shock in the last month is %</v>
      </c>
      <c r="CF12" s="145"/>
      <c r="CG12" s="145"/>
      <c r="CH12" s="145"/>
      <c r="CI12" s="145"/>
      <c r="CJ12" s="145" t="str">
        <f t="shared" si="14"/>
        <v>Inthe percentage of HH with access to improved water sources ( including boreholes, piped water, covered wells) is %</v>
      </c>
      <c r="CK12" s="145"/>
      <c r="CL12" s="145" t="str">
        <f t="shared" si="15"/>
        <v>Inthe percentage of HH treating water is %</v>
      </c>
      <c r="CM12" s="145"/>
      <c r="CN12" s="145"/>
      <c r="CO12" s="145"/>
      <c r="CP12" t="str">
        <f t="shared" si="16"/>
        <v>Inthe percentage of hh with imrpoved water on premises is %, the percentage of HH who have to travel less than 30 minutes to access improved water is %, the percentage of HH that have to travel more than 30 minutes to access improved water is %</v>
      </c>
    </row>
    <row r="13" spans="1:94" ht="25.9" customHeight="1">
      <c r="A13" s="188"/>
      <c r="B13" s="189"/>
      <c r="C13" s="190"/>
      <c r="D13" s="191"/>
      <c r="E13" s="219"/>
      <c r="F13" s="192"/>
      <c r="G13" s="150"/>
      <c r="H13" s="193"/>
      <c r="I13" s="194"/>
      <c r="J13" s="195"/>
      <c r="K13" s="196"/>
      <c r="L13" s="172"/>
      <c r="M13" s="197"/>
      <c r="N13" s="198"/>
      <c r="O13" s="193"/>
      <c r="P13" s="194"/>
      <c r="Q13" s="195"/>
      <c r="R13" s="199"/>
      <c r="S13" s="200"/>
      <c r="T13" s="201"/>
      <c r="U13" s="220"/>
      <c r="V13" s="221"/>
      <c r="W13" s="222"/>
      <c r="X13"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3" s="206"/>
      <c r="Z13" s="207"/>
      <c r="AA13" s="208"/>
      <c r="AB13" s="208" t="str">
        <f t="shared" si="2"/>
        <v>In the percentage of households having food diversity indicative of Phase 1 and 2 is of %, the percentage having a food diversity indicative phase 3 is of %, and the percentage having a food diversity indicative of  Phase 4 and 5 is of %.</v>
      </c>
      <c r="AC13" s="209"/>
      <c r="AD13" s="210"/>
      <c r="AE13" s="211"/>
      <c r="AF13" s="212"/>
      <c r="AG13" s="200"/>
      <c r="AH13"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3" s="209"/>
      <c r="AJ13" s="210"/>
      <c r="AK13" s="213"/>
      <c r="AL13"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3" s="214"/>
      <c r="AN13" s="215"/>
      <c r="AO13" s="216"/>
      <c r="AP13" s="217"/>
      <c r="AQ13"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3" s="143"/>
      <c r="AS13" s="143"/>
      <c r="AT13" s="143"/>
      <c r="AU13" s="143"/>
      <c r="AV13" s="143"/>
      <c r="AW13" s="143" t="str">
        <f t="shared" si="6"/>
        <v>Inin the last 30 days (because of a lack of food) the % of HH that begged is%, the proportion that sold last female animal is %, and the percentage of HH that engaged in illegal income earning activities such as theft and prostitution was %</v>
      </c>
      <c r="AX13" s="143"/>
      <c r="AY13" s="143"/>
      <c r="AZ13" s="143"/>
      <c r="BA13" s="143"/>
      <c r="BB13" s="143" t="str">
        <f t="shared" si="7"/>
        <v>In the percentage of HH eating 0 meal per day is of %, the percentage of HH eating 1 meal per day is of %, the percentage of HH eating 2 meals per day is of  %, the percentage of HH eating 3 meals per day is of %</v>
      </c>
      <c r="BC13" s="143"/>
      <c r="BD13" s="143"/>
      <c r="BE13" s="143"/>
      <c r="BF13" s="143"/>
      <c r="BG13"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3" s="145"/>
      <c r="BI13" s="145"/>
      <c r="BJ13" s="145"/>
      <c r="BK13" s="145"/>
      <c r="BL13" s="145" t="str">
        <f t="shared" si="9"/>
        <v>InReason for Displacement is intercommuncal conflict for % is armed confluct for % is natural disaster for is search for services such as  (health, education, etc.)%</v>
      </c>
      <c r="BM13" s="145"/>
      <c r="BN13" s="145"/>
      <c r="BO13" s="145"/>
      <c r="BP13" s="145"/>
      <c r="BQ13" s="145"/>
      <c r="BR13" s="145"/>
      <c r="BS13" s="145" t="str">
        <f t="shared" si="10"/>
        <v>InExpenditure on FoodIs less than 65% for % Is less than 65% for % %</v>
      </c>
      <c r="BT13" s="145"/>
      <c r="BU13" s="145"/>
      <c r="BV13" s="145"/>
      <c r="BW13" s="145"/>
      <c r="BX13" s="145" t="str">
        <f t="shared" si="11"/>
        <v>Sources of Cereals consumedInwas market for %, was own production for%, was HFA for %, was gifts for%</v>
      </c>
      <c r="BY13" s="145"/>
      <c r="BZ13" s="145" t="str">
        <f t="shared" si="12"/>
        <v xml:space="preserve">In%planted in the last agricultural season </v>
      </c>
      <c r="CA13" s="145"/>
      <c r="CB13" s="145"/>
      <c r="CC13" s="145"/>
      <c r="CD13" s="145"/>
      <c r="CE13" s="145" t="str">
        <f t="shared" si="13"/>
        <v>InThe percentage of HH that experienced a shock in the last month is %</v>
      </c>
      <c r="CF13" s="145"/>
      <c r="CG13" s="145"/>
      <c r="CH13" s="145"/>
      <c r="CI13" s="145"/>
      <c r="CJ13" s="145" t="str">
        <f t="shared" si="14"/>
        <v>Inthe percentage of HH with access to improved water sources ( including boreholes, piped water, covered wells) is %</v>
      </c>
      <c r="CK13" s="145"/>
      <c r="CL13" s="145" t="str">
        <f t="shared" si="15"/>
        <v>Inthe percentage of HH treating water is %</v>
      </c>
      <c r="CM13" s="145"/>
      <c r="CN13" s="145"/>
      <c r="CO13" s="145"/>
      <c r="CP13" t="str">
        <f t="shared" si="16"/>
        <v>Inthe percentage of hh with imrpoved water on premises is %, the percentage of HH who have to travel less than 30 minutes to access improved water is %, the percentage of HH that have to travel more than 30 minutes to access improved water is %</v>
      </c>
    </row>
    <row r="14" spans="1:94" ht="19.899999999999999" customHeight="1">
      <c r="A14" s="223"/>
      <c r="B14" s="189"/>
      <c r="C14" s="227"/>
      <c r="D14" s="228"/>
      <c r="E14" s="229"/>
      <c r="F14" s="192"/>
      <c r="G14" s="150"/>
      <c r="H14" s="193"/>
      <c r="I14" s="194"/>
      <c r="J14" s="195"/>
      <c r="K14" s="196"/>
      <c r="L14" s="172"/>
      <c r="M14" s="197"/>
      <c r="N14" s="198"/>
      <c r="O14" s="193"/>
      <c r="P14" s="194"/>
      <c r="Q14" s="195"/>
      <c r="R14" s="199"/>
      <c r="S14" s="200"/>
      <c r="T14" s="201"/>
      <c r="U14" s="220"/>
      <c r="V14" s="221"/>
      <c r="W14" s="222"/>
      <c r="X14"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4" s="206"/>
      <c r="Z14" s="207"/>
      <c r="AA14" s="208"/>
      <c r="AB14" s="208" t="str">
        <f t="shared" si="2"/>
        <v>In the percentage of households having food diversity indicative of Phase 1 and 2 is of %, the percentage having a food diversity indicative phase 3 is of %, and the percentage having a food diversity indicative of  Phase 4 and 5 is of %.</v>
      </c>
      <c r="AC14" s="209"/>
      <c r="AD14" s="210"/>
      <c r="AE14" s="211"/>
      <c r="AF14" s="212"/>
      <c r="AG14" s="200"/>
      <c r="AH14"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4" s="209"/>
      <c r="AJ14" s="210"/>
      <c r="AK14" s="213"/>
      <c r="AL14"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4" s="214"/>
      <c r="AN14" s="215"/>
      <c r="AO14" s="216"/>
      <c r="AP14" s="217"/>
      <c r="AQ14"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4" s="143"/>
      <c r="AS14" s="143"/>
      <c r="AT14" s="143"/>
      <c r="AU14" s="143"/>
      <c r="AV14" s="143"/>
      <c r="AW14" s="143" t="str">
        <f t="shared" si="6"/>
        <v>Inin the last 30 days (because of a lack of food) the % of HH that begged is%, the proportion that sold last female animal is %, and the percentage of HH that engaged in illegal income earning activities such as theft and prostitution was %</v>
      </c>
      <c r="AX14" s="143"/>
      <c r="AY14" s="143"/>
      <c r="AZ14" s="143"/>
      <c r="BA14" s="143"/>
      <c r="BB14" s="143" t="str">
        <f t="shared" si="7"/>
        <v>In the percentage of HH eating 0 meal per day is of %, the percentage of HH eating 1 meal per day is of %, the percentage of HH eating 2 meals per day is of  %, the percentage of HH eating 3 meals per day is of %</v>
      </c>
      <c r="BC14" s="143"/>
      <c r="BD14" s="143"/>
      <c r="BE14" s="143"/>
      <c r="BF14" s="143"/>
      <c r="BG14"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4" s="145"/>
      <c r="BI14" s="145"/>
      <c r="BJ14" s="145"/>
      <c r="BK14" s="145"/>
      <c r="BL14" s="145" t="str">
        <f t="shared" si="9"/>
        <v>InReason for Displacement is intercommuncal conflict for % is armed confluct for % is natural disaster for is search for services such as  (health, education, etc.)%</v>
      </c>
      <c r="BM14" s="145"/>
      <c r="BN14" s="145"/>
      <c r="BO14" s="145"/>
      <c r="BP14" s="145"/>
      <c r="BQ14" s="145"/>
      <c r="BR14" s="145"/>
      <c r="BS14" s="145" t="str">
        <f t="shared" si="10"/>
        <v>InExpenditure on FoodIs less than 65% for % Is less than 65% for % %</v>
      </c>
      <c r="BT14" s="145"/>
      <c r="BU14" s="145"/>
      <c r="BV14" s="145"/>
      <c r="BW14" s="145"/>
      <c r="BX14" s="145" t="str">
        <f t="shared" si="11"/>
        <v>Sources of Cereals consumedInwas market for %, was own production for%, was HFA for %, was gifts for%</v>
      </c>
      <c r="BY14" s="145"/>
      <c r="BZ14" s="145" t="str">
        <f t="shared" si="12"/>
        <v xml:space="preserve">In%planted in the last agricultural season </v>
      </c>
      <c r="CA14" s="145"/>
      <c r="CB14" s="145"/>
      <c r="CC14" s="145"/>
      <c r="CD14" s="145"/>
      <c r="CE14" s="145" t="str">
        <f t="shared" si="13"/>
        <v>InThe percentage of HH that experienced a shock in the last month is %</v>
      </c>
      <c r="CF14" s="145"/>
      <c r="CG14" s="145"/>
      <c r="CH14" s="145"/>
      <c r="CI14" s="145"/>
      <c r="CJ14" s="145" t="str">
        <f t="shared" si="14"/>
        <v>Inthe percentage of HH with access to improved water sources ( including boreholes, piped water, covered wells) is %</v>
      </c>
      <c r="CK14" s="145"/>
      <c r="CL14" s="145" t="str">
        <f t="shared" si="15"/>
        <v>Inthe percentage of HH treating water is %</v>
      </c>
      <c r="CM14" s="145"/>
      <c r="CN14" s="145"/>
      <c r="CO14" s="145"/>
      <c r="CP14" t="str">
        <f t="shared" si="16"/>
        <v>Inthe percentage of hh with imrpoved water on premises is %, the percentage of HH who have to travel less than 30 minutes to access improved water is %, the percentage of HH that have to travel more than 30 minutes to access improved water is %</v>
      </c>
    </row>
    <row r="15" spans="1:94" ht="21" customHeight="1">
      <c r="A15" s="188"/>
      <c r="B15" s="189"/>
      <c r="C15" s="190"/>
      <c r="D15" s="191"/>
      <c r="E15" s="219"/>
      <c r="F15" s="192"/>
      <c r="G15" s="150"/>
      <c r="H15" s="193"/>
      <c r="I15" s="194"/>
      <c r="J15" s="195"/>
      <c r="K15" s="196"/>
      <c r="L15" s="172"/>
      <c r="M15" s="197"/>
      <c r="N15" s="198"/>
      <c r="O15" s="193"/>
      <c r="P15" s="194"/>
      <c r="Q15" s="195"/>
      <c r="R15" s="199"/>
      <c r="S15" s="200"/>
      <c r="T15" s="201"/>
      <c r="U15" s="220"/>
      <c r="V15" s="221"/>
      <c r="W15" s="222"/>
      <c r="X15"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5" s="206"/>
      <c r="Z15" s="207"/>
      <c r="AA15" s="208"/>
      <c r="AB15" s="208" t="str">
        <f t="shared" si="2"/>
        <v>In the percentage of households having food diversity indicative of Phase 1 and 2 is of %, the percentage having a food diversity indicative phase 3 is of %, and the percentage having a food diversity indicative of  Phase 4 and 5 is of %.</v>
      </c>
      <c r="AC15" s="209"/>
      <c r="AD15" s="210"/>
      <c r="AE15" s="211"/>
      <c r="AF15" s="212"/>
      <c r="AG15" s="200"/>
      <c r="AH15"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5" s="209"/>
      <c r="AJ15" s="210"/>
      <c r="AK15" s="213"/>
      <c r="AL15"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5" s="214"/>
      <c r="AN15" s="215"/>
      <c r="AO15" s="216"/>
      <c r="AP15" s="217"/>
      <c r="AQ15"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5" s="143"/>
      <c r="AS15" s="143"/>
      <c r="AT15" s="143"/>
      <c r="AU15" s="143"/>
      <c r="AV15" s="143"/>
      <c r="AW15" s="143" t="str">
        <f t="shared" si="6"/>
        <v>Inin the last 30 days (because of a lack of food) the % of HH that begged is%, the proportion that sold last female animal is %, and the percentage of HH that engaged in illegal income earning activities such as theft and prostitution was %</v>
      </c>
      <c r="AX15" s="143"/>
      <c r="AY15" s="143"/>
      <c r="AZ15" s="143"/>
      <c r="BA15" s="143"/>
      <c r="BB15" s="143" t="str">
        <f t="shared" si="7"/>
        <v>In the percentage of HH eating 0 meal per day is of %, the percentage of HH eating 1 meal per day is of %, the percentage of HH eating 2 meals per day is of  %, the percentage of HH eating 3 meals per day is of %</v>
      </c>
      <c r="BC15" s="143"/>
      <c r="BD15" s="143"/>
      <c r="BE15" s="143"/>
      <c r="BF15" s="143"/>
      <c r="BG15"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5" s="145"/>
      <c r="BI15" s="145"/>
      <c r="BJ15" s="145"/>
      <c r="BK15" s="145"/>
      <c r="BL15" s="145" t="str">
        <f t="shared" si="9"/>
        <v>InReason for Displacement is intercommuncal conflict for % is armed confluct for % is natural disaster for is search for services such as  (health, education, etc.)%</v>
      </c>
      <c r="BM15" s="145"/>
      <c r="BN15" s="145"/>
      <c r="BO15" s="145"/>
      <c r="BP15" s="145"/>
      <c r="BQ15" s="145"/>
      <c r="BR15" s="145"/>
      <c r="BS15" s="145" t="str">
        <f t="shared" si="10"/>
        <v>InExpenditure on FoodIs less than 65% for % Is less than 65% for % %</v>
      </c>
      <c r="BT15" s="145"/>
      <c r="BU15" s="145"/>
      <c r="BV15" s="145"/>
      <c r="BW15" s="145"/>
      <c r="BX15" s="145" t="str">
        <f t="shared" si="11"/>
        <v>Sources of Cereals consumedInwas market for %, was own production for%, was HFA for %, was gifts for%</v>
      </c>
      <c r="BY15" s="145"/>
      <c r="BZ15" s="145" t="str">
        <f t="shared" si="12"/>
        <v xml:space="preserve">In%planted in the last agricultural season </v>
      </c>
      <c r="CA15" s="145"/>
      <c r="CB15" s="145"/>
      <c r="CC15" s="145"/>
      <c r="CD15" s="145"/>
      <c r="CE15" s="145" t="str">
        <f t="shared" si="13"/>
        <v>InThe percentage of HH that experienced a shock in the last month is %</v>
      </c>
      <c r="CF15" s="145"/>
      <c r="CG15" s="145"/>
      <c r="CH15" s="145"/>
      <c r="CI15" s="145"/>
      <c r="CJ15" s="145" t="str">
        <f t="shared" si="14"/>
        <v>Inthe percentage of HH with access to improved water sources ( including boreholes, piped water, covered wells) is %</v>
      </c>
      <c r="CK15" s="145"/>
      <c r="CL15" s="145" t="str">
        <f t="shared" si="15"/>
        <v>Inthe percentage of HH treating water is %</v>
      </c>
      <c r="CM15" s="145"/>
      <c r="CN15" s="145"/>
      <c r="CO15" s="145"/>
      <c r="CP15" t="str">
        <f t="shared" si="16"/>
        <v>Inthe percentage of hh with imrpoved water on premises is %, the percentage of HH who have to travel less than 30 minutes to access improved water is %, the percentage of HH that have to travel more than 30 minutes to access improved water is %</v>
      </c>
    </row>
    <row r="16" spans="1:94" ht="16.899999999999999" customHeight="1">
      <c r="A16" s="188"/>
      <c r="B16" s="189"/>
      <c r="C16" s="227"/>
      <c r="D16" s="228"/>
      <c r="E16" s="229"/>
      <c r="F16" s="192"/>
      <c r="G16" s="150"/>
      <c r="H16" s="193"/>
      <c r="I16" s="194"/>
      <c r="J16" s="195"/>
      <c r="K16" s="196"/>
      <c r="L16" s="172"/>
      <c r="M16" s="197"/>
      <c r="N16" s="198"/>
      <c r="O16" s="193"/>
      <c r="P16" s="194"/>
      <c r="Q16" s="195"/>
      <c r="R16" s="199"/>
      <c r="S16" s="200"/>
      <c r="T16" s="201"/>
      <c r="U16" s="220"/>
      <c r="V16" s="221"/>
      <c r="W16" s="222"/>
      <c r="X16"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6" s="206"/>
      <c r="Z16" s="207"/>
      <c r="AA16" s="208"/>
      <c r="AB16" s="208" t="str">
        <f t="shared" si="2"/>
        <v>In the percentage of households having food diversity indicative of Phase 1 and 2 is of %, the percentage having a food diversity indicative phase 3 is of %, and the percentage having a food diversity indicative of  Phase 4 and 5 is of %.</v>
      </c>
      <c r="AC16" s="209"/>
      <c r="AD16" s="210"/>
      <c r="AE16" s="211"/>
      <c r="AF16" s="212"/>
      <c r="AG16" s="200"/>
      <c r="AH16"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6" s="209"/>
      <c r="AJ16" s="210"/>
      <c r="AK16" s="213"/>
      <c r="AL16"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6" s="214"/>
      <c r="AN16" s="215"/>
      <c r="AO16" s="216"/>
      <c r="AP16" s="217"/>
      <c r="AQ16"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6" s="143"/>
      <c r="AS16" s="143"/>
      <c r="AT16" s="143"/>
      <c r="AU16" s="143"/>
      <c r="AV16" s="143"/>
      <c r="AW16" s="143" t="str">
        <f t="shared" si="6"/>
        <v>Inin the last 30 days (because of a lack of food) the % of HH that begged is%, the proportion that sold last female animal is %, and the percentage of HH that engaged in illegal income earning activities such as theft and prostitution was %</v>
      </c>
      <c r="AX16" s="143"/>
      <c r="AY16" s="143"/>
      <c r="AZ16" s="143"/>
      <c r="BA16" s="143"/>
      <c r="BB16" s="143" t="str">
        <f t="shared" si="7"/>
        <v>In the percentage of HH eating 0 meal per day is of %, the percentage of HH eating 1 meal per day is of %, the percentage of HH eating 2 meals per day is of  %, the percentage of HH eating 3 meals per day is of %</v>
      </c>
      <c r="BC16" s="143"/>
      <c r="BD16" s="143"/>
      <c r="BE16" s="143"/>
      <c r="BF16" s="143"/>
      <c r="BG16"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6" s="145"/>
      <c r="BI16" s="145"/>
      <c r="BJ16" s="145"/>
      <c r="BK16" s="145"/>
      <c r="BL16" s="145" t="str">
        <f t="shared" si="9"/>
        <v>InReason for Displacement is intercommuncal conflict for % is armed confluct for % is natural disaster for is search for services such as  (health, education, etc.)%</v>
      </c>
      <c r="BM16" s="145"/>
      <c r="BN16" s="145"/>
      <c r="BO16" s="145"/>
      <c r="BP16" s="145"/>
      <c r="BQ16" s="145"/>
      <c r="BR16" s="145"/>
      <c r="BS16" s="145" t="str">
        <f t="shared" si="10"/>
        <v>InExpenditure on FoodIs less than 65% for % Is less than 65% for % %</v>
      </c>
      <c r="BT16" s="145"/>
      <c r="BU16" s="145"/>
      <c r="BV16" s="145"/>
      <c r="BW16" s="145"/>
      <c r="BX16" s="145" t="str">
        <f t="shared" si="11"/>
        <v>Sources of Cereals consumedInwas market for %, was own production for%, was HFA for %, was gifts for%</v>
      </c>
      <c r="BY16" s="145"/>
      <c r="BZ16" s="145" t="str">
        <f t="shared" si="12"/>
        <v xml:space="preserve">In%planted in the last agricultural season </v>
      </c>
      <c r="CA16" s="145"/>
      <c r="CB16" s="145"/>
      <c r="CC16" s="145"/>
      <c r="CD16" s="145"/>
      <c r="CE16" s="145" t="str">
        <f t="shared" si="13"/>
        <v>InThe percentage of HH that experienced a shock in the last month is %</v>
      </c>
      <c r="CF16" s="145"/>
      <c r="CG16" s="145"/>
      <c r="CH16" s="145"/>
      <c r="CI16" s="145"/>
      <c r="CJ16" s="145" t="str">
        <f t="shared" si="14"/>
        <v>Inthe percentage of HH with access to improved water sources ( including boreholes, piped water, covered wells) is %</v>
      </c>
      <c r="CK16" s="145"/>
      <c r="CL16" s="145" t="str">
        <f t="shared" si="15"/>
        <v>Inthe percentage of HH treating water is %</v>
      </c>
      <c r="CM16" s="145"/>
      <c r="CN16" s="145"/>
      <c r="CO16" s="145"/>
      <c r="CP16" t="str">
        <f t="shared" si="16"/>
        <v>Inthe percentage of hh with imrpoved water on premises is %, the percentage of HH who have to travel less than 30 minutes to access improved water is %, the percentage of HH that have to travel more than 30 minutes to access improved water is %</v>
      </c>
    </row>
    <row r="17" spans="1:94" ht="17.649999999999999" customHeight="1">
      <c r="A17" s="188"/>
      <c r="B17" s="189"/>
      <c r="C17" s="190"/>
      <c r="D17" s="191"/>
      <c r="E17" s="219"/>
      <c r="F17" s="192"/>
      <c r="G17" s="150"/>
      <c r="H17" s="193"/>
      <c r="I17" s="194"/>
      <c r="J17" s="195"/>
      <c r="K17" s="196"/>
      <c r="L17" s="172"/>
      <c r="M17" s="197"/>
      <c r="N17" s="198"/>
      <c r="O17" s="193"/>
      <c r="P17" s="194"/>
      <c r="Q17" s="195"/>
      <c r="R17" s="199"/>
      <c r="S17" s="200"/>
      <c r="T17" s="201"/>
      <c r="U17" s="220"/>
      <c r="V17" s="221"/>
      <c r="W17" s="222"/>
      <c r="X17"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7" s="206"/>
      <c r="Z17" s="207"/>
      <c r="AA17" s="208"/>
      <c r="AB17" s="208" t="str">
        <f t="shared" si="2"/>
        <v>In the percentage of households having food diversity indicative of Phase 1 and 2 is of %, the percentage having a food diversity indicative phase 3 is of %, and the percentage having a food diversity indicative of  Phase 4 and 5 is of %.</v>
      </c>
      <c r="AC17" s="209"/>
      <c r="AD17" s="210"/>
      <c r="AE17" s="211"/>
      <c r="AF17" s="212"/>
      <c r="AG17" s="200"/>
      <c r="AH17"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7" s="209"/>
      <c r="AJ17" s="210"/>
      <c r="AK17" s="213"/>
      <c r="AL17"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7" s="214"/>
      <c r="AN17" s="215"/>
      <c r="AO17" s="216"/>
      <c r="AP17" s="217"/>
      <c r="AQ17"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7" s="143"/>
      <c r="AS17" s="143"/>
      <c r="AT17" s="143"/>
      <c r="AU17" s="143"/>
      <c r="AV17" s="143"/>
      <c r="AW17" s="143" t="str">
        <f t="shared" si="6"/>
        <v>Inin the last 30 days (because of a lack of food) the % of HH that begged is%, the proportion that sold last female animal is %, and the percentage of HH that engaged in illegal income earning activities such as theft and prostitution was %</v>
      </c>
      <c r="AX17" s="143"/>
      <c r="AY17" s="143"/>
      <c r="AZ17" s="143"/>
      <c r="BA17" s="143"/>
      <c r="BB17" s="143" t="str">
        <f t="shared" si="7"/>
        <v>In the percentage of HH eating 0 meal per day is of %, the percentage of HH eating 1 meal per day is of %, the percentage of HH eating 2 meals per day is of  %, the percentage of HH eating 3 meals per day is of %</v>
      </c>
      <c r="BC17" s="143"/>
      <c r="BD17" s="143"/>
      <c r="BE17" s="143"/>
      <c r="BF17" s="143"/>
      <c r="BG17"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7" s="145"/>
      <c r="BI17" s="145"/>
      <c r="BJ17" s="145"/>
      <c r="BK17" s="145"/>
      <c r="BL17" s="145" t="str">
        <f t="shared" si="9"/>
        <v>InReason for Displacement is intercommuncal conflict for % is armed confluct for % is natural disaster for is search for services such as  (health, education, etc.)%</v>
      </c>
      <c r="BM17" s="145"/>
      <c r="BN17" s="145"/>
      <c r="BO17" s="145"/>
      <c r="BP17" s="145"/>
      <c r="BQ17" s="145"/>
      <c r="BR17" s="145"/>
      <c r="BS17" s="145" t="str">
        <f t="shared" si="10"/>
        <v>InExpenditure on FoodIs less than 65% for % Is less than 65% for % %</v>
      </c>
      <c r="BT17" s="145"/>
      <c r="BU17" s="145"/>
      <c r="BV17" s="145"/>
      <c r="BW17" s="145"/>
      <c r="BX17" s="145" t="str">
        <f t="shared" si="11"/>
        <v>Sources of Cereals consumedInwas market for %, was own production for%, was HFA for %, was gifts for%</v>
      </c>
      <c r="BY17" s="145"/>
      <c r="BZ17" s="145" t="str">
        <f t="shared" si="12"/>
        <v xml:space="preserve">In%planted in the last agricultural season </v>
      </c>
      <c r="CA17" s="145"/>
      <c r="CB17" s="145"/>
      <c r="CC17" s="145"/>
      <c r="CD17" s="145"/>
      <c r="CE17" s="145" t="str">
        <f t="shared" si="13"/>
        <v>InThe percentage of HH that experienced a shock in the last month is %</v>
      </c>
      <c r="CF17" s="145"/>
      <c r="CG17" s="145"/>
      <c r="CH17" s="145"/>
      <c r="CI17" s="145"/>
      <c r="CJ17" s="145" t="str">
        <f t="shared" si="14"/>
        <v>Inthe percentage of HH with access to improved water sources ( including boreholes, piped water, covered wells) is %</v>
      </c>
      <c r="CK17" s="145"/>
      <c r="CL17" s="145" t="str">
        <f t="shared" si="15"/>
        <v>Inthe percentage of HH treating water is %</v>
      </c>
      <c r="CM17" s="145"/>
      <c r="CN17" s="145"/>
      <c r="CO17" s="145"/>
      <c r="CP17" t="str">
        <f t="shared" si="16"/>
        <v>Inthe percentage of hh with imrpoved water on premises is %, the percentage of HH who have to travel less than 30 minutes to access improved water is %, the percentage of HH that have to travel more than 30 minutes to access improved water is %</v>
      </c>
    </row>
    <row r="18" spans="1:94" ht="22.9" customHeight="1">
      <c r="A18" s="188"/>
      <c r="B18" s="189"/>
      <c r="C18" s="190"/>
      <c r="D18" s="191"/>
      <c r="E18" s="219"/>
      <c r="F18" s="192"/>
      <c r="G18" s="150"/>
      <c r="H18" s="193"/>
      <c r="I18" s="194"/>
      <c r="J18" s="195"/>
      <c r="K18" s="196"/>
      <c r="L18" s="172"/>
      <c r="M18" s="197"/>
      <c r="N18" s="198"/>
      <c r="O18" s="193"/>
      <c r="P18" s="194"/>
      <c r="Q18" s="195"/>
      <c r="R18" s="199"/>
      <c r="S18" s="200"/>
      <c r="T18" s="201"/>
      <c r="U18" s="220"/>
      <c r="V18" s="221"/>
      <c r="W18" s="222"/>
      <c r="X18"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8" s="206"/>
      <c r="Z18" s="207"/>
      <c r="AA18" s="208"/>
      <c r="AB18" s="208" t="str">
        <f t="shared" si="2"/>
        <v>In the percentage of households having food diversity indicative of Phase 1 and 2 is of %, the percentage having a food diversity indicative phase 3 is of %, and the percentage having a food diversity indicative of  Phase 4 and 5 is of %.</v>
      </c>
      <c r="AC18" s="209"/>
      <c r="AD18" s="210"/>
      <c r="AE18" s="211"/>
      <c r="AF18" s="212"/>
      <c r="AG18" s="200"/>
      <c r="AH18"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8" s="209"/>
      <c r="AJ18" s="210"/>
      <c r="AK18" s="213"/>
      <c r="AL18"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8" s="214"/>
      <c r="AN18" s="215"/>
      <c r="AO18" s="216"/>
      <c r="AP18" s="217"/>
      <c r="AQ18"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8" s="143"/>
      <c r="AS18" s="143"/>
      <c r="AT18" s="143"/>
      <c r="AU18" s="143"/>
      <c r="AV18" s="143"/>
      <c r="AW18" s="143" t="str">
        <f t="shared" si="6"/>
        <v>Inin the last 30 days (because of a lack of food) the % of HH that begged is%, the proportion that sold last female animal is %, and the percentage of HH that engaged in illegal income earning activities such as theft and prostitution was %</v>
      </c>
      <c r="AX18" s="143"/>
      <c r="AY18" s="143"/>
      <c r="AZ18" s="143"/>
      <c r="BA18" s="143"/>
      <c r="BB18" s="143" t="str">
        <f t="shared" si="7"/>
        <v>In the percentage of HH eating 0 meal per day is of %, the percentage of HH eating 1 meal per day is of %, the percentage of HH eating 2 meals per day is of  %, the percentage of HH eating 3 meals per day is of %</v>
      </c>
      <c r="BC18" s="143"/>
      <c r="BD18" s="143"/>
      <c r="BE18" s="143"/>
      <c r="BF18" s="143"/>
      <c r="BG18"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8" s="145"/>
      <c r="BI18" s="145"/>
      <c r="BJ18" s="145"/>
      <c r="BK18" s="145"/>
      <c r="BL18" s="145" t="str">
        <f t="shared" si="9"/>
        <v>InReason for Displacement is intercommuncal conflict for % is armed confluct for % is natural disaster for is search for services such as  (health, education, etc.)%</v>
      </c>
      <c r="BM18" s="145"/>
      <c r="BN18" s="145"/>
      <c r="BO18" s="145"/>
      <c r="BP18" s="145"/>
      <c r="BQ18" s="145"/>
      <c r="BR18" s="145"/>
      <c r="BS18" s="145" t="str">
        <f t="shared" si="10"/>
        <v>InExpenditure on FoodIs less than 65% for % Is less than 65% for % %</v>
      </c>
      <c r="BT18" s="145"/>
      <c r="BU18" s="145"/>
      <c r="BV18" s="145"/>
      <c r="BW18" s="145"/>
      <c r="BX18" s="145" t="str">
        <f t="shared" si="11"/>
        <v>Sources of Cereals consumedInwas market for %, was own production for%, was HFA for %, was gifts for%</v>
      </c>
      <c r="BY18" s="145"/>
      <c r="BZ18" s="145" t="str">
        <f t="shared" si="12"/>
        <v xml:space="preserve">In%planted in the last agricultural season </v>
      </c>
      <c r="CA18" s="145"/>
      <c r="CB18" s="145"/>
      <c r="CC18" s="145"/>
      <c r="CD18" s="145"/>
      <c r="CE18" s="145" t="str">
        <f t="shared" si="13"/>
        <v>InThe percentage of HH that experienced a shock in the last month is %</v>
      </c>
      <c r="CF18" s="145"/>
      <c r="CG18" s="145"/>
      <c r="CH18" s="145"/>
      <c r="CI18" s="145"/>
      <c r="CJ18" s="145" t="str">
        <f t="shared" si="14"/>
        <v>Inthe percentage of HH with access to improved water sources ( including boreholes, piped water, covered wells) is %</v>
      </c>
      <c r="CK18" s="145"/>
      <c r="CL18" s="145" t="str">
        <f t="shared" si="15"/>
        <v>Inthe percentage of HH treating water is %</v>
      </c>
      <c r="CM18" s="145"/>
      <c r="CN18" s="145"/>
      <c r="CO18" s="145"/>
      <c r="CP18" t="str">
        <f t="shared" si="16"/>
        <v>Inthe percentage of hh with imrpoved water on premises is %, the percentage of HH who have to travel less than 30 minutes to access improved water is %, the percentage of HH that have to travel more than 30 minutes to access improved water is %</v>
      </c>
    </row>
    <row r="19" spans="1:94" ht="20.65" customHeight="1">
      <c r="A19" s="188"/>
      <c r="B19" s="189"/>
      <c r="C19" s="224"/>
      <c r="D19" s="225"/>
      <c r="E19" s="226"/>
      <c r="F19" s="192"/>
      <c r="G19" s="150"/>
      <c r="H19" s="193"/>
      <c r="I19" s="194"/>
      <c r="J19" s="195"/>
      <c r="K19" s="196"/>
      <c r="L19" s="172"/>
      <c r="M19" s="197"/>
      <c r="N19" s="198"/>
      <c r="O19" s="193"/>
      <c r="P19" s="194"/>
      <c r="Q19" s="195"/>
      <c r="R19" s="199"/>
      <c r="S19" s="200"/>
      <c r="T19" s="201"/>
      <c r="U19" s="220"/>
      <c r="V19" s="221"/>
      <c r="W19" s="222"/>
      <c r="X19" s="205" t="str">
        <f t="shared" si="1"/>
        <v xml:space="preserve">In the percentage of households with an acceptable FCS (indicative of IPC Phase 1&amp;2) is %, the percentage of households with a borderline FCS (indicative of IPC Phase 3) is %, the percentage of households with a poor FCS (indicative of IPC Phase 4+) is %. </v>
      </c>
      <c r="Y19" s="206"/>
      <c r="Z19" s="207"/>
      <c r="AA19" s="208"/>
      <c r="AB19" s="208" t="str">
        <f t="shared" si="2"/>
        <v>In the percentage of households having food diversity indicative of Phase 1 and 2 is of %, the percentage having a food diversity indicative phase 3 is of %, and the percentage having a food diversity indicative of  Phase 4 and 5 is of %.</v>
      </c>
      <c r="AC19" s="209"/>
      <c r="AD19" s="210"/>
      <c r="AE19" s="211"/>
      <c r="AF19" s="212"/>
      <c r="AG19" s="200"/>
      <c r="AH19"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19" s="209"/>
      <c r="AJ19" s="210"/>
      <c r="AK19" s="213"/>
      <c r="AL19"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19" s="214"/>
      <c r="AN19" s="215"/>
      <c r="AO19" s="216"/>
      <c r="AP19" s="217"/>
      <c r="AQ19"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19" s="143"/>
      <c r="AS19" s="143"/>
      <c r="AT19" s="143"/>
      <c r="AU19" s="143"/>
      <c r="AV19" s="143"/>
      <c r="AW19" s="143" t="str">
        <f t="shared" si="6"/>
        <v>Inin the last 30 days (because of a lack of food) the % of HH that begged is%, the proportion that sold last female animal is %, and the percentage of HH that engaged in illegal income earning activities such as theft and prostitution was %</v>
      </c>
      <c r="AX19" s="143"/>
      <c r="AY19" s="143"/>
      <c r="AZ19" s="143"/>
      <c r="BA19" s="143"/>
      <c r="BB19" s="143" t="str">
        <f t="shared" si="7"/>
        <v>In the percentage of HH eating 0 meal per day is of %, the percentage of HH eating 1 meal per day is of %, the percentage of HH eating 2 meals per day is of  %, the percentage of HH eating 3 meals per day is of %</v>
      </c>
      <c r="BC19" s="143"/>
      <c r="BD19" s="143"/>
      <c r="BE19" s="143"/>
      <c r="BF19" s="143"/>
      <c r="BG19"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19" s="145"/>
      <c r="BI19" s="145"/>
      <c r="BJ19" s="145"/>
      <c r="BK19" s="145"/>
      <c r="BL19" s="145" t="str">
        <f t="shared" si="9"/>
        <v>InReason for Displacement is intercommuncal conflict for % is armed confluct for % is natural disaster for is search for services such as  (health, education, etc.)%</v>
      </c>
      <c r="BM19" s="145"/>
      <c r="BN19" s="145"/>
      <c r="BO19" s="145"/>
      <c r="BP19" s="145"/>
      <c r="BQ19" s="145"/>
      <c r="BR19" s="145"/>
      <c r="BS19" s="145" t="str">
        <f t="shared" si="10"/>
        <v>InExpenditure on FoodIs less than 65% for % Is less than 65% for % %</v>
      </c>
      <c r="BT19" s="145"/>
      <c r="BU19" s="145"/>
      <c r="BV19" s="145"/>
      <c r="BW19" s="145"/>
      <c r="BX19" s="145" t="str">
        <f t="shared" si="11"/>
        <v>Sources of Cereals consumedInwas market for %, was own production for%, was HFA for %, was gifts for%</v>
      </c>
      <c r="BY19" s="145"/>
      <c r="BZ19" s="145" t="str">
        <f t="shared" si="12"/>
        <v xml:space="preserve">In%planted in the last agricultural season </v>
      </c>
      <c r="CA19" s="145"/>
      <c r="CB19" s="145"/>
      <c r="CC19" s="145"/>
      <c r="CD19" s="145"/>
      <c r="CE19" s="145" t="str">
        <f t="shared" si="13"/>
        <v>InThe percentage of HH that experienced a shock in the last month is %</v>
      </c>
      <c r="CF19" s="145"/>
      <c r="CG19" s="145"/>
      <c r="CH19" s="145"/>
      <c r="CI19" s="145"/>
      <c r="CJ19" s="145" t="str">
        <f t="shared" si="14"/>
        <v>Inthe percentage of HH with access to improved water sources ( including boreholes, piped water, covered wells) is %</v>
      </c>
      <c r="CK19" s="145"/>
      <c r="CL19" s="145" t="str">
        <f t="shared" si="15"/>
        <v>Inthe percentage of HH treating water is %</v>
      </c>
      <c r="CM19" s="145"/>
      <c r="CN19" s="145"/>
      <c r="CO19" s="145"/>
      <c r="CP19" t="str">
        <f t="shared" si="16"/>
        <v>Inthe percentage of hh with imrpoved water on premises is %, the percentage of HH who have to travel less than 30 minutes to access improved water is %, the percentage of HH that have to travel more than 30 minutes to access improved water is %</v>
      </c>
    </row>
    <row r="20" spans="1:94" ht="25.5" customHeight="1">
      <c r="A20" s="188"/>
      <c r="B20" s="189"/>
      <c r="C20" s="224"/>
      <c r="D20" s="225"/>
      <c r="E20" s="226"/>
      <c r="F20" s="192"/>
      <c r="G20" s="150"/>
      <c r="H20" s="193"/>
      <c r="I20" s="194"/>
      <c r="J20" s="195"/>
      <c r="K20" s="196"/>
      <c r="L20" s="172"/>
      <c r="M20" s="197"/>
      <c r="N20" s="198"/>
      <c r="O20" s="193"/>
      <c r="P20" s="194"/>
      <c r="Q20" s="195"/>
      <c r="R20" s="199"/>
      <c r="S20" s="200"/>
      <c r="T20" s="201"/>
      <c r="U20" s="220"/>
      <c r="V20" s="221"/>
      <c r="W20" s="222"/>
      <c r="X20" s="205" t="str">
        <f t="shared" ref="X20:X70" si="17">$A$4&amp;A20&amp;$U$4&amp;U20&amp;$V$4&amp;V20&amp;$W$4&amp;W20</f>
        <v xml:space="preserve">In the percentage of households with an acceptable FCS (indicative of IPC Phase 1&amp;2) is %, the percentage of households with a borderline FCS (indicative of IPC Phase 3) is %, the percentage of households with a poor FCS (indicative of IPC Phase 4+) is </v>
      </c>
      <c r="Y20" s="206"/>
      <c r="Z20" s="207"/>
      <c r="AA20" s="208"/>
      <c r="AB20" s="208" t="str">
        <f t="shared" si="2"/>
        <v>In the percentage of households having food diversity indicative of Phase 1 and 2 is of %, the percentage having a food diversity indicative phase 3 is of %, and the percentage having a food diversity indicative of  Phase 4 and 5 is of %.</v>
      </c>
      <c r="AC20" s="209"/>
      <c r="AD20" s="210"/>
      <c r="AE20" s="211"/>
      <c r="AF20" s="212"/>
      <c r="AG20" s="200"/>
      <c r="AH20"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0" s="209"/>
      <c r="AJ20" s="210"/>
      <c r="AK20" s="213"/>
      <c r="AL20"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0" s="214"/>
      <c r="AN20" s="215"/>
      <c r="AO20" s="216"/>
      <c r="AP20" s="217"/>
      <c r="AQ20"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0" s="143"/>
      <c r="AS20" s="143"/>
      <c r="AT20" s="143"/>
      <c r="AU20" s="143"/>
      <c r="AV20" s="143"/>
      <c r="AW20" s="143" t="str">
        <f t="shared" si="6"/>
        <v>Inin the last 30 days (because of a lack of food) the % of HH that begged is%, the proportion that sold last female animal is %, and the percentage of HH that engaged in illegal income earning activities such as theft and prostitution was %</v>
      </c>
      <c r="AX20" s="143"/>
      <c r="AY20" s="143"/>
      <c r="AZ20" s="143"/>
      <c r="BA20" s="143"/>
      <c r="BB20" s="143" t="str">
        <f t="shared" si="7"/>
        <v>In the percentage of HH eating 0 meal per day is of %, the percentage of HH eating 1 meal per day is of %, the percentage of HH eating 2 meals per day is of  %, the percentage of HH eating 3 meals per day is of %</v>
      </c>
      <c r="BC20" s="143"/>
      <c r="BD20" s="143"/>
      <c r="BE20" s="143"/>
      <c r="BF20" s="143"/>
      <c r="BG20"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0" s="145"/>
      <c r="BI20" s="145"/>
      <c r="BJ20" s="145"/>
      <c r="BK20" s="145"/>
      <c r="BL20" s="145" t="str">
        <f t="shared" si="9"/>
        <v>InReason for Displacement is intercommuncal conflict for % is armed confluct for % is natural disaster for is search for services such as  (health, education, etc.)%</v>
      </c>
      <c r="BM20" s="145"/>
      <c r="BN20" s="145"/>
      <c r="BO20" s="145"/>
      <c r="BP20" s="145"/>
      <c r="BQ20" s="145"/>
      <c r="BR20" s="145"/>
      <c r="BS20" s="145" t="str">
        <f t="shared" si="10"/>
        <v>InExpenditure on FoodIs less than 65% for % Is less than 65% for % %</v>
      </c>
      <c r="BT20" s="145"/>
      <c r="BU20" s="145"/>
      <c r="BV20" s="145"/>
      <c r="BW20" s="145"/>
      <c r="BX20" s="145" t="str">
        <f t="shared" si="11"/>
        <v>Sources of Cereals consumedInwas market for %, was own production for%, was HFA for %, was gifts for%</v>
      </c>
      <c r="BY20" s="145"/>
      <c r="BZ20" s="145" t="str">
        <f t="shared" si="12"/>
        <v xml:space="preserve">In%planted in the last agricultural season </v>
      </c>
      <c r="CA20" s="145"/>
      <c r="CB20" s="145"/>
      <c r="CC20" s="145"/>
      <c r="CD20" s="145"/>
      <c r="CE20" s="145" t="str">
        <f t="shared" si="13"/>
        <v>InThe percentage of HH that experienced a shock in the last month is %</v>
      </c>
      <c r="CF20" s="145"/>
      <c r="CG20" s="145"/>
      <c r="CH20" s="145"/>
      <c r="CI20" s="145"/>
      <c r="CJ20" s="145" t="str">
        <f t="shared" si="14"/>
        <v>Inthe percentage of HH with access to improved water sources ( including boreholes, piped water, covered wells) is %</v>
      </c>
      <c r="CK20" s="145"/>
      <c r="CL20" s="145" t="str">
        <f t="shared" si="15"/>
        <v>Inthe percentage of HH treating water is %</v>
      </c>
      <c r="CM20" s="145"/>
      <c r="CN20" s="145"/>
      <c r="CO20" s="145"/>
      <c r="CP20" t="str">
        <f t="shared" si="16"/>
        <v>Inthe percentage of hh with imrpoved water on premises is %, the percentage of HH who have to travel less than 30 minutes to access improved water is %, the percentage of HH that have to travel more than 30 minutes to access improved water is %</v>
      </c>
    </row>
    <row r="21" spans="1:94" ht="22.9" customHeight="1">
      <c r="A21" s="188"/>
      <c r="B21" s="189"/>
      <c r="C21" s="190"/>
      <c r="D21" s="191"/>
      <c r="E21" s="219"/>
      <c r="F21" s="192"/>
      <c r="G21" s="150"/>
      <c r="H21" s="193"/>
      <c r="I21" s="194"/>
      <c r="J21" s="195"/>
      <c r="K21" s="196"/>
      <c r="L21" s="172"/>
      <c r="M21" s="197"/>
      <c r="N21" s="198"/>
      <c r="O21" s="193"/>
      <c r="P21" s="194"/>
      <c r="Q21" s="195"/>
      <c r="R21" s="199"/>
      <c r="S21" s="200"/>
      <c r="T21" s="201"/>
      <c r="U21" s="220"/>
      <c r="V21" s="221"/>
      <c r="W21" s="222"/>
      <c r="X21"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1" s="206"/>
      <c r="Z21" s="207"/>
      <c r="AA21" s="208"/>
      <c r="AB21" s="208" t="str">
        <f t="shared" si="2"/>
        <v>In the percentage of households having food diversity indicative of Phase 1 and 2 is of %, the percentage having a food diversity indicative phase 3 is of %, and the percentage having a food diversity indicative of  Phase 4 and 5 is of %.</v>
      </c>
      <c r="AC21" s="209"/>
      <c r="AD21" s="210"/>
      <c r="AE21" s="211"/>
      <c r="AF21" s="212"/>
      <c r="AG21" s="200"/>
      <c r="AH21"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1" s="209"/>
      <c r="AJ21" s="210"/>
      <c r="AK21" s="213"/>
      <c r="AL21"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1" s="214"/>
      <c r="AN21" s="215"/>
      <c r="AO21" s="216"/>
      <c r="AP21" s="217"/>
      <c r="AQ21"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1" s="143"/>
      <c r="AS21" s="143"/>
      <c r="AT21" s="143"/>
      <c r="AU21" s="143"/>
      <c r="AV21" s="143"/>
      <c r="AW21" s="143" t="str">
        <f t="shared" si="6"/>
        <v>Inin the last 30 days (because of a lack of food) the % of HH that begged is%, the proportion that sold last female animal is %, and the percentage of HH that engaged in illegal income earning activities such as theft and prostitution was %</v>
      </c>
      <c r="AX21" s="143"/>
      <c r="AY21" s="143"/>
      <c r="AZ21" s="143"/>
      <c r="BA21" s="143"/>
      <c r="BB21" s="143" t="str">
        <f t="shared" si="7"/>
        <v>In the percentage of HH eating 0 meal per day is of %, the percentage of HH eating 1 meal per day is of %, the percentage of HH eating 2 meals per day is of  %, the percentage of HH eating 3 meals per day is of %</v>
      </c>
      <c r="BC21" s="143"/>
      <c r="BD21" s="143"/>
      <c r="BE21" s="143"/>
      <c r="BF21" s="143"/>
      <c r="BG21"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1" s="145"/>
      <c r="BI21" s="145"/>
      <c r="BJ21" s="145"/>
      <c r="BK21" s="145"/>
      <c r="BL21" s="145" t="str">
        <f t="shared" si="9"/>
        <v>InReason for Displacement is intercommuncal conflict for % is armed confluct for % is natural disaster for is search for services such as  (health, education, etc.)%</v>
      </c>
      <c r="BM21" s="145"/>
      <c r="BN21" s="145"/>
      <c r="BO21" s="145"/>
      <c r="BP21" s="145"/>
      <c r="BQ21" s="145"/>
      <c r="BR21" s="145"/>
      <c r="BS21" s="145" t="str">
        <f t="shared" si="10"/>
        <v>InExpenditure on FoodIs less than 65% for % Is less than 65% for % %</v>
      </c>
      <c r="BT21" s="145"/>
      <c r="BU21" s="145"/>
      <c r="BV21" s="145"/>
      <c r="BW21" s="145"/>
      <c r="BX21" s="145" t="str">
        <f t="shared" si="11"/>
        <v>Sources of Cereals consumedInwas market for %, was own production for%, was HFA for %, was gifts for%</v>
      </c>
      <c r="BY21" s="145"/>
      <c r="BZ21" s="145" t="str">
        <f t="shared" si="12"/>
        <v xml:space="preserve">In%planted in the last agricultural season </v>
      </c>
      <c r="CA21" s="145"/>
      <c r="CB21" s="145"/>
      <c r="CC21" s="145"/>
      <c r="CD21" s="145"/>
      <c r="CE21" s="145" t="str">
        <f t="shared" si="13"/>
        <v>InThe percentage of HH that experienced a shock in the last month is %</v>
      </c>
      <c r="CF21" s="145"/>
      <c r="CG21" s="145"/>
      <c r="CH21" s="145"/>
      <c r="CI21" s="145"/>
      <c r="CJ21" s="145" t="str">
        <f t="shared" si="14"/>
        <v>Inthe percentage of HH with access to improved water sources ( including boreholes, piped water, covered wells) is %</v>
      </c>
      <c r="CK21" s="145"/>
      <c r="CL21" s="145" t="str">
        <f t="shared" si="15"/>
        <v>Inthe percentage of HH treating water is %</v>
      </c>
      <c r="CM21" s="145"/>
      <c r="CN21" s="145"/>
      <c r="CO21" s="145"/>
      <c r="CP21" t="str">
        <f t="shared" si="16"/>
        <v>Inthe percentage of hh with imrpoved water on premises is %, the percentage of HH who have to travel less than 30 minutes to access improved water is %, the percentage of HH that have to travel more than 30 minutes to access improved water is %</v>
      </c>
    </row>
    <row r="22" spans="1:94" ht="25.15" customHeight="1">
      <c r="A22" s="188"/>
      <c r="B22" s="189"/>
      <c r="C22" s="190"/>
      <c r="D22" s="191"/>
      <c r="E22" s="219"/>
      <c r="F22" s="192"/>
      <c r="G22" s="150"/>
      <c r="H22" s="193"/>
      <c r="I22" s="194"/>
      <c r="J22" s="195"/>
      <c r="K22" s="196"/>
      <c r="L22" s="172"/>
      <c r="M22" s="197"/>
      <c r="N22" s="198"/>
      <c r="O22" s="193"/>
      <c r="P22" s="194"/>
      <c r="Q22" s="195"/>
      <c r="R22" s="199"/>
      <c r="S22" s="200"/>
      <c r="T22" s="201"/>
      <c r="U22" s="220"/>
      <c r="V22" s="221"/>
      <c r="W22" s="222"/>
      <c r="X22"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2" s="206"/>
      <c r="Z22" s="207"/>
      <c r="AA22" s="208"/>
      <c r="AB22" s="208" t="str">
        <f t="shared" si="2"/>
        <v>In the percentage of households having food diversity indicative of Phase 1 and 2 is of %, the percentage having a food diversity indicative phase 3 is of %, and the percentage having a food diversity indicative of  Phase 4 and 5 is of %.</v>
      </c>
      <c r="AC22" s="209"/>
      <c r="AD22" s="210"/>
      <c r="AE22" s="211"/>
      <c r="AF22" s="212"/>
      <c r="AG22" s="200"/>
      <c r="AH22"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2" s="209"/>
      <c r="AJ22" s="210"/>
      <c r="AK22" s="213"/>
      <c r="AL22"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2" s="214"/>
      <c r="AN22" s="215"/>
      <c r="AO22" s="216"/>
      <c r="AP22" s="217"/>
      <c r="AQ22"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2" s="143"/>
      <c r="AS22" s="143"/>
      <c r="AT22" s="143"/>
      <c r="AU22" s="143"/>
      <c r="AV22" s="143"/>
      <c r="AW22" s="143" t="str">
        <f t="shared" si="6"/>
        <v>Inin the last 30 days (because of a lack of food) the % of HH that begged is%, the proportion that sold last female animal is %, and the percentage of HH that engaged in illegal income earning activities such as theft and prostitution was %</v>
      </c>
      <c r="AX22" s="143"/>
      <c r="AY22" s="143"/>
      <c r="AZ22" s="143"/>
      <c r="BA22" s="143"/>
      <c r="BB22" s="143" t="str">
        <f t="shared" si="7"/>
        <v>In the percentage of HH eating 0 meal per day is of %, the percentage of HH eating 1 meal per day is of %, the percentage of HH eating 2 meals per day is of  %, the percentage of HH eating 3 meals per day is of %</v>
      </c>
      <c r="BC22" s="143"/>
      <c r="BD22" s="143"/>
      <c r="BE22" s="143"/>
      <c r="BF22" s="143"/>
      <c r="BG22"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2" s="145"/>
      <c r="BI22" s="145"/>
      <c r="BJ22" s="145"/>
      <c r="BK22" s="145"/>
      <c r="BL22" s="145" t="str">
        <f t="shared" si="9"/>
        <v>InReason for Displacement is intercommuncal conflict for % is armed confluct for % is natural disaster for is search for services such as  (health, education, etc.)%</v>
      </c>
      <c r="BM22" s="145"/>
      <c r="BN22" s="145"/>
      <c r="BO22" s="145"/>
      <c r="BP22" s="145"/>
      <c r="BQ22" s="145"/>
      <c r="BR22" s="145"/>
      <c r="BS22" s="145" t="str">
        <f t="shared" si="10"/>
        <v>InExpenditure on FoodIs less than 65% for % Is less than 65% for % %</v>
      </c>
      <c r="BT22" s="145"/>
      <c r="BU22" s="145"/>
      <c r="BV22" s="145"/>
      <c r="BW22" s="145"/>
      <c r="BX22" s="145" t="str">
        <f t="shared" si="11"/>
        <v>Sources of Cereals consumedInwas market for %, was own production for%, was HFA for %, was gifts for%</v>
      </c>
      <c r="BY22" s="145"/>
      <c r="BZ22" s="145" t="str">
        <f t="shared" si="12"/>
        <v xml:space="preserve">In%planted in the last agricultural season </v>
      </c>
      <c r="CA22" s="145"/>
      <c r="CB22" s="145"/>
      <c r="CC22" s="145"/>
      <c r="CD22" s="145"/>
      <c r="CE22" s="145" t="str">
        <f t="shared" si="13"/>
        <v>InThe percentage of HH that experienced a shock in the last month is %</v>
      </c>
      <c r="CF22" s="145"/>
      <c r="CG22" s="145"/>
      <c r="CH22" s="145"/>
      <c r="CI22" s="145"/>
      <c r="CJ22" s="145" t="str">
        <f t="shared" si="14"/>
        <v>Inthe percentage of HH with access to improved water sources ( including boreholes, piped water, covered wells) is %</v>
      </c>
      <c r="CK22" s="145"/>
      <c r="CL22" s="145" t="str">
        <f t="shared" si="15"/>
        <v>Inthe percentage of HH treating water is %</v>
      </c>
      <c r="CM22" s="145"/>
      <c r="CN22" s="145"/>
      <c r="CO22" s="145"/>
      <c r="CP22" t="str">
        <f t="shared" si="16"/>
        <v>Inthe percentage of hh with imrpoved water on premises is %, the percentage of HH who have to travel less than 30 minutes to access improved water is %, the percentage of HH that have to travel more than 30 minutes to access improved water is %</v>
      </c>
    </row>
    <row r="23" spans="1:94" ht="19.899999999999999" customHeight="1">
      <c r="A23" s="188"/>
      <c r="B23" s="189"/>
      <c r="C23" s="190"/>
      <c r="D23" s="191"/>
      <c r="E23" s="219"/>
      <c r="F23" s="192"/>
      <c r="G23" s="150"/>
      <c r="H23" s="193"/>
      <c r="I23" s="194"/>
      <c r="J23" s="195"/>
      <c r="K23" s="196"/>
      <c r="L23" s="172"/>
      <c r="M23" s="197"/>
      <c r="N23" s="198"/>
      <c r="O23" s="193"/>
      <c r="P23" s="194"/>
      <c r="Q23" s="195"/>
      <c r="R23" s="199"/>
      <c r="S23" s="200"/>
      <c r="T23" s="201"/>
      <c r="U23" s="220"/>
      <c r="V23" s="221"/>
      <c r="W23" s="222"/>
      <c r="X23"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3" s="206"/>
      <c r="Z23" s="207"/>
      <c r="AA23" s="208"/>
      <c r="AB23" s="208" t="str">
        <f t="shared" si="2"/>
        <v>In the percentage of households having food diversity indicative of Phase 1 and 2 is of %, the percentage having a food diversity indicative phase 3 is of %, and the percentage having a food diversity indicative of  Phase 4 and 5 is of %.</v>
      </c>
      <c r="AC23" s="209"/>
      <c r="AD23" s="210"/>
      <c r="AE23" s="211"/>
      <c r="AF23" s="212"/>
      <c r="AG23" s="200"/>
      <c r="AH23"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3" s="209"/>
      <c r="AJ23" s="210"/>
      <c r="AK23" s="213"/>
      <c r="AL23"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3" s="214"/>
      <c r="AN23" s="215"/>
      <c r="AO23" s="216"/>
      <c r="AP23" s="217"/>
      <c r="AQ23"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3" s="143"/>
      <c r="AS23" s="143"/>
      <c r="AT23" s="143"/>
      <c r="AU23" s="143"/>
      <c r="AV23" s="143"/>
      <c r="AW23" s="143" t="str">
        <f t="shared" si="6"/>
        <v>Inin the last 30 days (because of a lack of food) the % of HH that begged is%, the proportion that sold last female animal is %, and the percentage of HH that engaged in illegal income earning activities such as theft and prostitution was %</v>
      </c>
      <c r="AX23" s="143"/>
      <c r="AY23" s="143"/>
      <c r="AZ23" s="143"/>
      <c r="BA23" s="143"/>
      <c r="BB23" s="143" t="str">
        <f t="shared" si="7"/>
        <v>In the percentage of HH eating 0 meal per day is of %, the percentage of HH eating 1 meal per day is of %, the percentage of HH eating 2 meals per day is of  %, the percentage of HH eating 3 meals per day is of %</v>
      </c>
      <c r="BC23" s="143"/>
      <c r="BD23" s="143"/>
      <c r="BE23" s="143"/>
      <c r="BF23" s="143"/>
      <c r="BG23"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3" s="145"/>
      <c r="BI23" s="145"/>
      <c r="BJ23" s="145"/>
      <c r="BK23" s="145"/>
      <c r="BL23" s="145" t="str">
        <f t="shared" si="9"/>
        <v>InReason for Displacement is intercommuncal conflict for % is armed confluct for % is natural disaster for is search for services such as  (health, education, etc.)%</v>
      </c>
      <c r="BM23" s="145"/>
      <c r="BN23" s="145"/>
      <c r="BO23" s="145"/>
      <c r="BP23" s="145"/>
      <c r="BQ23" s="145"/>
      <c r="BR23" s="145"/>
      <c r="BS23" s="145" t="str">
        <f t="shared" si="10"/>
        <v>InExpenditure on FoodIs less than 65% for % Is less than 65% for % %</v>
      </c>
      <c r="BT23" s="145"/>
      <c r="BU23" s="145"/>
      <c r="BV23" s="145"/>
      <c r="BW23" s="145"/>
      <c r="BX23" s="145" t="str">
        <f t="shared" si="11"/>
        <v>Sources of Cereals consumedInwas market for %, was own production for%, was HFA for %, was gifts for%</v>
      </c>
      <c r="BY23" s="145"/>
      <c r="BZ23" s="145" t="str">
        <f t="shared" si="12"/>
        <v xml:space="preserve">In%planted in the last agricultural season </v>
      </c>
      <c r="CA23" s="145"/>
      <c r="CB23" s="145"/>
      <c r="CC23" s="145"/>
      <c r="CD23" s="145"/>
      <c r="CE23" s="145" t="str">
        <f t="shared" si="13"/>
        <v>InThe percentage of HH that experienced a shock in the last month is %</v>
      </c>
      <c r="CF23" s="145"/>
      <c r="CG23" s="145"/>
      <c r="CH23" s="145"/>
      <c r="CI23" s="145"/>
      <c r="CJ23" s="145" t="str">
        <f t="shared" si="14"/>
        <v>Inthe percentage of HH with access to improved water sources ( including boreholes, piped water, covered wells) is %</v>
      </c>
      <c r="CK23" s="145"/>
      <c r="CL23" s="145" t="str">
        <f t="shared" si="15"/>
        <v>Inthe percentage of HH treating water is %</v>
      </c>
      <c r="CM23" s="145"/>
      <c r="CN23" s="145"/>
      <c r="CO23" s="145"/>
      <c r="CP23" t="str">
        <f t="shared" si="16"/>
        <v>Inthe percentage of hh with imrpoved water on premises is %, the percentage of HH who have to travel less than 30 minutes to access improved water is %, the percentage of HH that have to travel more than 30 minutes to access improved water is %</v>
      </c>
    </row>
    <row r="24" spans="1:94" ht="23.65" customHeight="1">
      <c r="A24" s="188"/>
      <c r="B24" s="189"/>
      <c r="C24" s="190"/>
      <c r="D24" s="191"/>
      <c r="E24" s="219"/>
      <c r="F24" s="192"/>
      <c r="G24" s="150"/>
      <c r="H24" s="193"/>
      <c r="I24" s="194"/>
      <c r="J24" s="195"/>
      <c r="K24" s="196"/>
      <c r="L24" s="172"/>
      <c r="M24" s="197"/>
      <c r="N24" s="198"/>
      <c r="O24" s="193"/>
      <c r="P24" s="194"/>
      <c r="Q24" s="195"/>
      <c r="R24" s="199"/>
      <c r="S24" s="200"/>
      <c r="T24" s="201"/>
      <c r="U24" s="220"/>
      <c r="V24" s="221"/>
      <c r="W24" s="222"/>
      <c r="X24"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4" s="206"/>
      <c r="Z24" s="207"/>
      <c r="AA24" s="208"/>
      <c r="AB24" s="208" t="str">
        <f t="shared" si="2"/>
        <v>In the percentage of households having food diversity indicative of Phase 1 and 2 is of %, the percentage having a food diversity indicative phase 3 is of %, and the percentage having a food diversity indicative of  Phase 4 and 5 is of %.</v>
      </c>
      <c r="AC24" s="209"/>
      <c r="AD24" s="210"/>
      <c r="AE24" s="211"/>
      <c r="AF24" s="212"/>
      <c r="AG24" s="200"/>
      <c r="AH24"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4" s="209"/>
      <c r="AJ24" s="210"/>
      <c r="AK24" s="213"/>
      <c r="AL24"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4" s="214"/>
      <c r="AN24" s="215"/>
      <c r="AO24" s="216"/>
      <c r="AP24" s="217"/>
      <c r="AQ24"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4" s="143"/>
      <c r="AS24" s="143"/>
      <c r="AT24" s="143"/>
      <c r="AU24" s="143"/>
      <c r="AV24" s="143"/>
      <c r="AW24" s="143" t="str">
        <f t="shared" si="6"/>
        <v>Inin the last 30 days (because of a lack of food) the % of HH that begged is%, the proportion that sold last female animal is %, and the percentage of HH that engaged in illegal income earning activities such as theft and prostitution was %</v>
      </c>
      <c r="AX24" s="143"/>
      <c r="AY24" s="143"/>
      <c r="AZ24" s="143"/>
      <c r="BA24" s="143"/>
      <c r="BB24" s="143" t="str">
        <f t="shared" si="7"/>
        <v>In the percentage of HH eating 0 meal per day is of %, the percentage of HH eating 1 meal per day is of %, the percentage of HH eating 2 meals per day is of  %, the percentage of HH eating 3 meals per day is of %</v>
      </c>
      <c r="BC24" s="143"/>
      <c r="BD24" s="143"/>
      <c r="BE24" s="143"/>
      <c r="BF24" s="143"/>
      <c r="BG24"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4" s="145"/>
      <c r="BI24" s="145"/>
      <c r="BJ24" s="145"/>
      <c r="BK24" s="145"/>
      <c r="BL24" s="145" t="str">
        <f t="shared" si="9"/>
        <v>InReason for Displacement is intercommuncal conflict for % is armed confluct for % is natural disaster for is search for services such as  (health, education, etc.)%</v>
      </c>
      <c r="BM24" s="145"/>
      <c r="BN24" s="145"/>
      <c r="BO24" s="145"/>
      <c r="BP24" s="145"/>
      <c r="BQ24" s="145"/>
      <c r="BR24" s="145"/>
      <c r="BS24" s="145" t="str">
        <f t="shared" si="10"/>
        <v>InExpenditure on FoodIs less than 65% for % Is less than 65% for % %</v>
      </c>
      <c r="BT24" s="145"/>
      <c r="BU24" s="145"/>
      <c r="BV24" s="145"/>
      <c r="BW24" s="145"/>
      <c r="BX24" s="145" t="str">
        <f t="shared" si="11"/>
        <v>Sources of Cereals consumedInwas market for %, was own production for%, was HFA for %, was gifts for%</v>
      </c>
      <c r="BY24" s="145"/>
      <c r="BZ24" s="145" t="str">
        <f t="shared" si="12"/>
        <v xml:space="preserve">In%planted in the last agricultural season </v>
      </c>
      <c r="CA24" s="145"/>
      <c r="CB24" s="145"/>
      <c r="CC24" s="145"/>
      <c r="CD24" s="145"/>
      <c r="CE24" s="145" t="str">
        <f t="shared" si="13"/>
        <v>InThe percentage of HH that experienced a shock in the last month is %</v>
      </c>
      <c r="CF24" s="145"/>
      <c r="CG24" s="145"/>
      <c r="CH24" s="145"/>
      <c r="CI24" s="145"/>
      <c r="CJ24" s="145" t="str">
        <f t="shared" si="14"/>
        <v>Inthe percentage of HH with access to improved water sources ( including boreholes, piped water, covered wells) is %</v>
      </c>
      <c r="CK24" s="145"/>
      <c r="CL24" s="145" t="str">
        <f t="shared" si="15"/>
        <v>Inthe percentage of HH treating water is %</v>
      </c>
      <c r="CM24" s="145"/>
      <c r="CN24" s="145"/>
      <c r="CO24" s="145"/>
      <c r="CP24" t="str">
        <f t="shared" si="16"/>
        <v>Inthe percentage of hh with imrpoved water on premises is %, the percentage of HH who have to travel less than 30 minutes to access improved water is %, the percentage of HH that have to travel more than 30 minutes to access improved water is %</v>
      </c>
    </row>
    <row r="25" spans="1:94" ht="22.9" customHeight="1">
      <c r="A25" s="188"/>
      <c r="B25" s="189"/>
      <c r="C25" s="190"/>
      <c r="D25" s="191"/>
      <c r="E25" s="219"/>
      <c r="F25" s="192"/>
      <c r="G25" s="150"/>
      <c r="H25" s="193"/>
      <c r="I25" s="194"/>
      <c r="J25" s="195"/>
      <c r="K25" s="196"/>
      <c r="L25" s="172"/>
      <c r="M25" s="197"/>
      <c r="N25" s="198"/>
      <c r="O25" s="193"/>
      <c r="P25" s="194"/>
      <c r="Q25" s="195"/>
      <c r="R25" s="199"/>
      <c r="S25" s="200"/>
      <c r="T25" s="201"/>
      <c r="U25" s="220"/>
      <c r="V25" s="221"/>
      <c r="W25" s="222"/>
      <c r="X25"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5" s="206"/>
      <c r="Z25" s="207"/>
      <c r="AA25" s="208"/>
      <c r="AB25" s="208" t="str">
        <f t="shared" si="2"/>
        <v>In the percentage of households having food diversity indicative of Phase 1 and 2 is of %, the percentage having a food diversity indicative phase 3 is of %, and the percentage having a food diversity indicative of  Phase 4 and 5 is of %.</v>
      </c>
      <c r="AC25" s="209"/>
      <c r="AD25" s="210"/>
      <c r="AE25" s="211"/>
      <c r="AF25" s="212"/>
      <c r="AG25" s="200"/>
      <c r="AH25"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5" s="209"/>
      <c r="AJ25" s="210"/>
      <c r="AK25" s="213"/>
      <c r="AL25"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5" s="214"/>
      <c r="AN25" s="215"/>
      <c r="AO25" s="216"/>
      <c r="AP25" s="217"/>
      <c r="AQ25"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5" s="143"/>
      <c r="AS25" s="143"/>
      <c r="AT25" s="143"/>
      <c r="AU25" s="143"/>
      <c r="AV25" s="143"/>
      <c r="AW25" s="143" t="str">
        <f t="shared" si="6"/>
        <v>Inin the last 30 days (because of a lack of food) the % of HH that begged is%, the proportion that sold last female animal is %, and the percentage of HH that engaged in illegal income earning activities such as theft and prostitution was %</v>
      </c>
      <c r="AX25" s="143"/>
      <c r="AY25" s="143"/>
      <c r="AZ25" s="143"/>
      <c r="BA25" s="143"/>
      <c r="BB25" s="143" t="str">
        <f t="shared" si="7"/>
        <v>In the percentage of HH eating 0 meal per day is of %, the percentage of HH eating 1 meal per day is of %, the percentage of HH eating 2 meals per day is of  %, the percentage of HH eating 3 meals per day is of %</v>
      </c>
      <c r="BC25" s="143"/>
      <c r="BD25" s="143"/>
      <c r="BE25" s="143"/>
      <c r="BF25" s="143"/>
      <c r="BG25"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5" s="145"/>
      <c r="BI25" s="145"/>
      <c r="BJ25" s="145"/>
      <c r="BK25" s="145"/>
      <c r="BL25" s="145" t="str">
        <f t="shared" si="9"/>
        <v>InReason for Displacement is intercommuncal conflict for % is armed confluct for % is natural disaster for is search for services such as  (health, education, etc.)%</v>
      </c>
      <c r="BM25" s="145"/>
      <c r="BN25" s="145"/>
      <c r="BO25" s="145"/>
      <c r="BP25" s="145"/>
      <c r="BQ25" s="145"/>
      <c r="BR25" s="145"/>
      <c r="BS25" s="145" t="str">
        <f t="shared" si="10"/>
        <v>InExpenditure on FoodIs less than 65% for % Is less than 65% for % %</v>
      </c>
      <c r="BT25" s="145"/>
      <c r="BU25" s="145"/>
      <c r="BV25" s="145"/>
      <c r="BW25" s="145"/>
      <c r="BX25" s="145" t="str">
        <f t="shared" si="11"/>
        <v>Sources of Cereals consumedInwas market for %, was own production for%, was HFA for %, was gifts for%</v>
      </c>
      <c r="BY25" s="145"/>
      <c r="BZ25" s="145" t="str">
        <f t="shared" si="12"/>
        <v xml:space="preserve">In%planted in the last agricultural season </v>
      </c>
      <c r="CA25" s="145"/>
      <c r="CB25" s="145"/>
      <c r="CC25" s="145"/>
      <c r="CD25" s="145"/>
      <c r="CE25" s="145" t="str">
        <f t="shared" si="13"/>
        <v>InThe percentage of HH that experienced a shock in the last month is %</v>
      </c>
      <c r="CF25" s="145"/>
      <c r="CG25" s="145"/>
      <c r="CH25" s="145"/>
      <c r="CI25" s="145"/>
      <c r="CJ25" s="145" t="str">
        <f t="shared" si="14"/>
        <v>Inthe percentage of HH with access to improved water sources ( including boreholes, piped water, covered wells) is %</v>
      </c>
      <c r="CK25" s="145"/>
      <c r="CL25" s="145" t="str">
        <f t="shared" si="15"/>
        <v>Inthe percentage of HH treating water is %</v>
      </c>
      <c r="CM25" s="145"/>
      <c r="CN25" s="145"/>
      <c r="CO25" s="145"/>
      <c r="CP25" t="str">
        <f t="shared" si="16"/>
        <v>Inthe percentage of hh with imrpoved water on premises is %, the percentage of HH who have to travel less than 30 minutes to access improved water is %, the percentage of HH that have to travel more than 30 minutes to access improved water is %</v>
      </c>
    </row>
    <row r="26" spans="1:94" ht="20.65" customHeight="1">
      <c r="A26" s="188"/>
      <c r="B26" s="189"/>
      <c r="C26" s="224"/>
      <c r="D26" s="225"/>
      <c r="E26" s="226"/>
      <c r="F26" s="192"/>
      <c r="G26" s="150"/>
      <c r="H26" s="193"/>
      <c r="I26" s="194"/>
      <c r="J26" s="195"/>
      <c r="K26" s="196"/>
      <c r="L26" s="172"/>
      <c r="M26" s="197"/>
      <c r="N26" s="198"/>
      <c r="O26" s="193"/>
      <c r="P26" s="194"/>
      <c r="Q26" s="195"/>
      <c r="R26" s="199"/>
      <c r="S26" s="200"/>
      <c r="T26" s="201"/>
      <c r="U26" s="220"/>
      <c r="V26" s="221"/>
      <c r="W26" s="222"/>
      <c r="X26"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6" s="206"/>
      <c r="Z26" s="207"/>
      <c r="AA26" s="208"/>
      <c r="AB26" s="208" t="str">
        <f t="shared" si="2"/>
        <v>In the percentage of households having food diversity indicative of Phase 1 and 2 is of %, the percentage having a food diversity indicative phase 3 is of %, and the percentage having a food diversity indicative of  Phase 4 and 5 is of %.</v>
      </c>
      <c r="AC26" s="209"/>
      <c r="AD26" s="210"/>
      <c r="AE26" s="211"/>
      <c r="AF26" s="212"/>
      <c r="AG26" s="200"/>
      <c r="AH26"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6" s="209"/>
      <c r="AJ26" s="210"/>
      <c r="AK26" s="213"/>
      <c r="AL26"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6" s="214"/>
      <c r="AN26" s="215"/>
      <c r="AO26" s="216"/>
      <c r="AP26" s="217"/>
      <c r="AQ26"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6" s="143"/>
      <c r="AS26" s="143"/>
      <c r="AT26" s="143"/>
      <c r="AU26" s="143"/>
      <c r="AV26" s="143"/>
      <c r="AW26" s="143" t="str">
        <f t="shared" si="6"/>
        <v>Inin the last 30 days (because of a lack of food) the % of HH that begged is%, the proportion that sold last female animal is %, and the percentage of HH that engaged in illegal income earning activities such as theft and prostitution was %</v>
      </c>
      <c r="AX26" s="143"/>
      <c r="AY26" s="143"/>
      <c r="AZ26" s="143"/>
      <c r="BA26" s="143"/>
      <c r="BB26" s="143" t="str">
        <f t="shared" si="7"/>
        <v>In the percentage of HH eating 0 meal per day is of %, the percentage of HH eating 1 meal per day is of %, the percentage of HH eating 2 meals per day is of  %, the percentage of HH eating 3 meals per day is of %</v>
      </c>
      <c r="BC26" s="143"/>
      <c r="BD26" s="143"/>
      <c r="BE26" s="143"/>
      <c r="BF26" s="143"/>
      <c r="BG26"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6" s="145"/>
      <c r="BI26" s="145"/>
      <c r="BJ26" s="145"/>
      <c r="BK26" s="145"/>
      <c r="BL26" s="145" t="str">
        <f t="shared" si="9"/>
        <v>InReason for Displacement is intercommuncal conflict for % is armed confluct for % is natural disaster for is search for services such as  (health, education, etc.)%</v>
      </c>
      <c r="BM26" s="145"/>
      <c r="BN26" s="145"/>
      <c r="BO26" s="145"/>
      <c r="BP26" s="145"/>
      <c r="BQ26" s="145"/>
      <c r="BR26" s="145"/>
      <c r="BS26" s="145" t="str">
        <f t="shared" si="10"/>
        <v>InExpenditure on FoodIs less than 65% for % Is less than 65% for % %</v>
      </c>
      <c r="BT26" s="145"/>
      <c r="BU26" s="145"/>
      <c r="BV26" s="145"/>
      <c r="BW26" s="145"/>
      <c r="BX26" s="145" t="str">
        <f t="shared" si="11"/>
        <v>Sources of Cereals consumedInwas market for %, was own production for%, was HFA for %, was gifts for%</v>
      </c>
      <c r="BY26" s="145"/>
      <c r="BZ26" s="145" t="str">
        <f t="shared" si="12"/>
        <v xml:space="preserve">In%planted in the last agricultural season </v>
      </c>
      <c r="CA26" s="145"/>
      <c r="CB26" s="145"/>
      <c r="CC26" s="145"/>
      <c r="CD26" s="145"/>
      <c r="CE26" s="145" t="str">
        <f t="shared" si="13"/>
        <v>InThe percentage of HH that experienced a shock in the last month is %</v>
      </c>
      <c r="CF26" s="145"/>
      <c r="CG26" s="145"/>
      <c r="CH26" s="145"/>
      <c r="CI26" s="145"/>
      <c r="CJ26" s="145" t="str">
        <f t="shared" si="14"/>
        <v>Inthe percentage of HH with access to improved water sources ( including boreholes, piped water, covered wells) is %</v>
      </c>
      <c r="CK26" s="145"/>
      <c r="CL26" s="145" t="str">
        <f t="shared" si="15"/>
        <v>Inthe percentage of HH treating water is %</v>
      </c>
      <c r="CM26" s="145"/>
      <c r="CN26" s="145"/>
      <c r="CO26" s="145"/>
      <c r="CP26" t="str">
        <f t="shared" si="16"/>
        <v>Inthe percentage of hh with imrpoved water on premises is %, the percentage of HH who have to travel less than 30 minutes to access improved water is %, the percentage of HH that have to travel more than 30 minutes to access improved water is %</v>
      </c>
    </row>
    <row r="27" spans="1:94" ht="21.4" customHeight="1">
      <c r="A27" s="188"/>
      <c r="B27" s="189"/>
      <c r="C27" s="224"/>
      <c r="D27" s="225"/>
      <c r="E27" s="226"/>
      <c r="F27" s="230"/>
      <c r="G27" s="231"/>
      <c r="H27" s="232"/>
      <c r="I27" s="232"/>
      <c r="J27" s="232"/>
      <c r="K27" s="232"/>
      <c r="L27" s="172"/>
      <c r="M27" s="233"/>
      <c r="N27" s="234"/>
      <c r="O27" s="235"/>
      <c r="P27" s="235"/>
      <c r="Q27" s="235"/>
      <c r="R27" s="235"/>
      <c r="S27" s="200"/>
      <c r="T27" s="236"/>
      <c r="U27" s="220"/>
      <c r="V27" s="221"/>
      <c r="W27" s="222"/>
      <c r="X27"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7" s="206"/>
      <c r="Z27" s="207"/>
      <c r="AA27" s="208"/>
      <c r="AB27" s="208" t="str">
        <f t="shared" si="2"/>
        <v>In the percentage of households having food diversity indicative of Phase 1 and 2 is of %, the percentage having a food diversity indicative phase 3 is of %, and the percentage having a food diversity indicative of  Phase 4 and 5 is of %.</v>
      </c>
      <c r="AC27" s="209"/>
      <c r="AD27" s="210"/>
      <c r="AE27" s="211"/>
      <c r="AF27" s="212"/>
      <c r="AG27" s="200"/>
      <c r="AH27"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7" s="209"/>
      <c r="AJ27" s="210"/>
      <c r="AK27" s="213"/>
      <c r="AL27"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7" s="214"/>
      <c r="AN27" s="215"/>
      <c r="AO27" s="216"/>
      <c r="AP27" s="217"/>
      <c r="AQ27"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7" s="143"/>
      <c r="AS27" s="143"/>
      <c r="AT27" s="143"/>
      <c r="AU27" s="143"/>
      <c r="AV27" s="143"/>
      <c r="AW27" s="143" t="str">
        <f t="shared" si="6"/>
        <v>Inin the last 30 days (because of a lack of food) the % of HH that begged is%, the proportion that sold last female animal is %, and the percentage of HH that engaged in illegal income earning activities such as theft and prostitution was %</v>
      </c>
      <c r="AX27" s="143"/>
      <c r="AY27" s="143"/>
      <c r="AZ27" s="143"/>
      <c r="BA27" s="143"/>
      <c r="BB27" s="143" t="str">
        <f t="shared" si="7"/>
        <v>In the percentage of HH eating 0 meal per day is of %, the percentage of HH eating 1 meal per day is of %, the percentage of HH eating 2 meals per day is of  %, the percentage of HH eating 3 meals per day is of %</v>
      </c>
      <c r="BC27" s="143"/>
      <c r="BD27" s="143"/>
      <c r="BE27" s="143"/>
      <c r="BF27" s="143"/>
      <c r="BG27"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7" s="145"/>
      <c r="BI27" s="145"/>
      <c r="BJ27" s="145"/>
      <c r="BK27" s="145"/>
      <c r="BL27" s="145" t="str">
        <f t="shared" si="9"/>
        <v>InReason for Displacement is intercommuncal conflict for % is armed confluct for % is natural disaster for is search for services such as  (health, education, etc.)%</v>
      </c>
      <c r="BM27" s="145"/>
      <c r="BN27" s="145"/>
      <c r="BO27" s="145"/>
      <c r="BP27" s="145"/>
      <c r="BQ27" s="145"/>
      <c r="BR27" s="145"/>
      <c r="BS27" s="145" t="str">
        <f t="shared" si="10"/>
        <v>InExpenditure on FoodIs less than 65% for % Is less than 65% for % %</v>
      </c>
      <c r="BT27" s="145"/>
      <c r="BU27" s="145"/>
      <c r="BV27" s="145"/>
      <c r="BW27" s="145"/>
      <c r="BX27" s="145" t="str">
        <f t="shared" si="11"/>
        <v>Sources of Cereals consumedInwas market for %, was own production for%, was HFA for %, was gifts for%</v>
      </c>
      <c r="BY27" s="145"/>
      <c r="BZ27" s="145" t="str">
        <f t="shared" si="12"/>
        <v xml:space="preserve">In%planted in the last agricultural season </v>
      </c>
      <c r="CA27" s="145"/>
      <c r="CB27" s="145"/>
      <c r="CC27" s="145"/>
      <c r="CD27" s="145"/>
      <c r="CE27" s="145" t="str">
        <f t="shared" si="13"/>
        <v>InThe percentage of HH that experienced a shock in the last month is %</v>
      </c>
      <c r="CF27" s="145"/>
      <c r="CG27" s="145"/>
      <c r="CH27" s="145"/>
      <c r="CI27" s="145"/>
      <c r="CJ27" s="145" t="str">
        <f t="shared" si="14"/>
        <v>Inthe percentage of HH with access to improved water sources ( including boreholes, piped water, covered wells) is %</v>
      </c>
      <c r="CK27" s="145"/>
      <c r="CL27" s="145" t="str">
        <f t="shared" si="15"/>
        <v>Inthe percentage of HH treating water is %</v>
      </c>
      <c r="CM27" s="145"/>
      <c r="CN27" s="145"/>
      <c r="CO27" s="145"/>
      <c r="CP27" t="str">
        <f t="shared" si="16"/>
        <v>Inthe percentage of hh with imrpoved water on premises is %, the percentage of HH who have to travel less than 30 minutes to access improved water is %, the percentage of HH that have to travel more than 30 minutes to access improved water is %</v>
      </c>
    </row>
    <row r="28" spans="1:94" ht="19.899999999999999" customHeight="1">
      <c r="A28" s="188"/>
      <c r="B28" s="189"/>
      <c r="C28" s="227"/>
      <c r="D28" s="228"/>
      <c r="E28" s="229"/>
      <c r="F28" s="192"/>
      <c r="G28" s="150"/>
      <c r="H28" s="193"/>
      <c r="I28" s="194"/>
      <c r="J28" s="195"/>
      <c r="K28" s="196"/>
      <c r="L28" s="172"/>
      <c r="M28" s="197"/>
      <c r="N28" s="198"/>
      <c r="O28" s="193"/>
      <c r="P28" s="194"/>
      <c r="Q28" s="195"/>
      <c r="R28" s="199"/>
      <c r="S28" s="200"/>
      <c r="T28" s="201"/>
      <c r="U28" s="220"/>
      <c r="V28" s="221"/>
      <c r="W28" s="222"/>
      <c r="X28"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8" s="206"/>
      <c r="Z28" s="207"/>
      <c r="AA28" s="208"/>
      <c r="AB28" s="208" t="str">
        <f t="shared" si="2"/>
        <v>In the percentage of households having food diversity indicative of Phase 1 and 2 is of %, the percentage having a food diversity indicative phase 3 is of %, and the percentage having a food diversity indicative of  Phase 4 and 5 is of %.</v>
      </c>
      <c r="AC28" s="209"/>
      <c r="AD28" s="210"/>
      <c r="AE28" s="211"/>
      <c r="AF28" s="212"/>
      <c r="AG28" s="200"/>
      <c r="AH28"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8" s="209"/>
      <c r="AJ28" s="210"/>
      <c r="AK28" s="213"/>
      <c r="AL28"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8" s="214"/>
      <c r="AN28" s="215"/>
      <c r="AO28" s="216"/>
      <c r="AP28" s="217"/>
      <c r="AQ28"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8" s="143"/>
      <c r="AS28" s="143"/>
      <c r="AT28" s="143"/>
      <c r="AU28" s="143"/>
      <c r="AV28" s="143"/>
      <c r="AW28" s="143" t="str">
        <f t="shared" si="6"/>
        <v>Inin the last 30 days (because of a lack of food) the % of HH that begged is%, the proportion that sold last female animal is %, and the percentage of HH that engaged in illegal income earning activities such as theft and prostitution was %</v>
      </c>
      <c r="AX28" s="143"/>
      <c r="AY28" s="143"/>
      <c r="AZ28" s="143"/>
      <c r="BA28" s="143"/>
      <c r="BB28" s="143" t="str">
        <f t="shared" si="7"/>
        <v>In the percentage of HH eating 0 meal per day is of %, the percentage of HH eating 1 meal per day is of %, the percentage of HH eating 2 meals per day is of  %, the percentage of HH eating 3 meals per day is of %</v>
      </c>
      <c r="BC28" s="143"/>
      <c r="BD28" s="143"/>
      <c r="BE28" s="143"/>
      <c r="BF28" s="143"/>
      <c r="BG28"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8" s="145"/>
      <c r="BI28" s="145"/>
      <c r="BJ28" s="145"/>
      <c r="BK28" s="145"/>
      <c r="BL28" s="145" t="str">
        <f t="shared" si="9"/>
        <v>InReason for Displacement is intercommuncal conflict for % is armed confluct for % is natural disaster for is search for services such as  (health, education, etc.)%</v>
      </c>
      <c r="BM28" s="145"/>
      <c r="BN28" s="145"/>
      <c r="BO28" s="145"/>
      <c r="BP28" s="145"/>
      <c r="BQ28" s="145"/>
      <c r="BR28" s="145"/>
      <c r="BS28" s="145" t="str">
        <f t="shared" si="10"/>
        <v>InExpenditure on FoodIs less than 65% for % Is less than 65% for % %</v>
      </c>
      <c r="BT28" s="145"/>
      <c r="BU28" s="145"/>
      <c r="BV28" s="145"/>
      <c r="BW28" s="145"/>
      <c r="BX28" s="145" t="str">
        <f t="shared" si="11"/>
        <v>Sources of Cereals consumedInwas market for %, was own production for%, was HFA for %, was gifts for%</v>
      </c>
      <c r="BY28" s="145"/>
      <c r="BZ28" s="145" t="str">
        <f t="shared" si="12"/>
        <v xml:space="preserve">In%planted in the last agricultural season </v>
      </c>
      <c r="CA28" s="145"/>
      <c r="CB28" s="145"/>
      <c r="CC28" s="145"/>
      <c r="CD28" s="145"/>
      <c r="CE28" s="145" t="str">
        <f t="shared" si="13"/>
        <v>InThe percentage of HH that experienced a shock in the last month is %</v>
      </c>
      <c r="CF28" s="145"/>
      <c r="CG28" s="145"/>
      <c r="CH28" s="145"/>
      <c r="CI28" s="145"/>
      <c r="CJ28" s="145" t="str">
        <f t="shared" si="14"/>
        <v>Inthe percentage of HH with access to improved water sources ( including boreholes, piped water, covered wells) is %</v>
      </c>
      <c r="CK28" s="145"/>
      <c r="CL28" s="145" t="str">
        <f t="shared" si="15"/>
        <v>Inthe percentage of HH treating water is %</v>
      </c>
      <c r="CM28" s="145"/>
      <c r="CN28" s="145"/>
      <c r="CO28" s="145"/>
      <c r="CP28" t="str">
        <f t="shared" si="16"/>
        <v>Inthe percentage of hh with imrpoved water on premises is %, the percentage of HH who have to travel less than 30 minutes to access improved water is %, the percentage of HH that have to travel more than 30 minutes to access improved water is %</v>
      </c>
    </row>
    <row r="29" spans="1:94" ht="31.5" customHeight="1">
      <c r="A29" s="188"/>
      <c r="B29" s="189"/>
      <c r="C29" s="224"/>
      <c r="D29" s="225"/>
      <c r="E29" s="226"/>
      <c r="F29" s="192"/>
      <c r="G29" s="150"/>
      <c r="H29" s="193"/>
      <c r="I29" s="194"/>
      <c r="J29" s="195"/>
      <c r="K29" s="196"/>
      <c r="L29" s="172"/>
      <c r="M29" s="197"/>
      <c r="N29" s="198"/>
      <c r="O29" s="193"/>
      <c r="P29" s="194"/>
      <c r="Q29" s="195"/>
      <c r="R29" s="199"/>
      <c r="S29" s="200"/>
      <c r="T29" s="201"/>
      <c r="U29" s="220"/>
      <c r="V29" s="221"/>
      <c r="W29" s="222"/>
      <c r="X29"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29" s="206"/>
      <c r="Z29" s="207"/>
      <c r="AA29" s="208"/>
      <c r="AB29" s="208" t="str">
        <f t="shared" si="2"/>
        <v>In the percentage of households having food diversity indicative of Phase 1 and 2 is of %, the percentage having a food diversity indicative phase 3 is of %, and the percentage having a food diversity indicative of  Phase 4 and 5 is of %.</v>
      </c>
      <c r="AC29" s="209"/>
      <c r="AD29" s="210"/>
      <c r="AE29" s="211"/>
      <c r="AF29" s="212"/>
      <c r="AG29" s="200"/>
      <c r="AH29"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29" s="209"/>
      <c r="AJ29" s="210"/>
      <c r="AK29" s="213"/>
      <c r="AL29"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29" s="214"/>
      <c r="AN29" s="215"/>
      <c r="AO29" s="216"/>
      <c r="AP29" s="217"/>
      <c r="AQ29"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29" s="143"/>
      <c r="AS29" s="143"/>
      <c r="AT29" s="143"/>
      <c r="AU29" s="143"/>
      <c r="AV29" s="143"/>
      <c r="AW29" s="143" t="str">
        <f t="shared" si="6"/>
        <v>Inin the last 30 days (because of a lack of food) the % of HH that begged is%, the proportion that sold last female animal is %, and the percentage of HH that engaged in illegal income earning activities such as theft and prostitution was %</v>
      </c>
      <c r="AX29" s="143"/>
      <c r="AY29" s="143"/>
      <c r="AZ29" s="143"/>
      <c r="BA29" s="143"/>
      <c r="BB29" s="143" t="str">
        <f t="shared" si="7"/>
        <v>In the percentage of HH eating 0 meal per day is of %, the percentage of HH eating 1 meal per day is of %, the percentage of HH eating 2 meals per day is of  %, the percentage of HH eating 3 meals per day is of %</v>
      </c>
      <c r="BC29" s="143"/>
      <c r="BD29" s="143"/>
      <c r="BE29" s="143"/>
      <c r="BF29" s="143"/>
      <c r="BG29"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29" s="145"/>
      <c r="BI29" s="145"/>
      <c r="BJ29" s="145"/>
      <c r="BK29" s="145"/>
      <c r="BL29" s="145" t="str">
        <f t="shared" si="9"/>
        <v>InReason for Displacement is intercommuncal conflict for % is armed confluct for % is natural disaster for is search for services such as  (health, education, etc.)%</v>
      </c>
      <c r="BM29" s="145"/>
      <c r="BN29" s="145"/>
      <c r="BO29" s="145"/>
      <c r="BP29" s="145"/>
      <c r="BQ29" s="145"/>
      <c r="BR29" s="145"/>
      <c r="BS29" s="145" t="str">
        <f t="shared" si="10"/>
        <v>InExpenditure on FoodIs less than 65% for % Is less than 65% for % %</v>
      </c>
      <c r="BT29" s="145"/>
      <c r="BU29" s="145"/>
      <c r="BV29" s="145"/>
      <c r="BW29" s="145"/>
      <c r="BX29" s="145" t="str">
        <f t="shared" si="11"/>
        <v>Sources of Cereals consumedInwas market for %, was own production for%, was HFA for %, was gifts for%</v>
      </c>
      <c r="BY29" s="145"/>
      <c r="BZ29" s="145" t="str">
        <f t="shared" si="12"/>
        <v xml:space="preserve">In%planted in the last agricultural season </v>
      </c>
      <c r="CA29" s="145"/>
      <c r="CB29" s="145"/>
      <c r="CC29" s="145"/>
      <c r="CD29" s="145"/>
      <c r="CE29" s="145" t="str">
        <f t="shared" si="13"/>
        <v>InThe percentage of HH that experienced a shock in the last month is %</v>
      </c>
      <c r="CF29" s="145"/>
      <c r="CG29" s="145"/>
      <c r="CH29" s="145"/>
      <c r="CI29" s="145"/>
      <c r="CJ29" s="145" t="str">
        <f t="shared" si="14"/>
        <v>Inthe percentage of HH with access to improved water sources ( including boreholes, piped water, covered wells) is %</v>
      </c>
      <c r="CK29" s="145"/>
      <c r="CL29" s="145" t="str">
        <f t="shared" si="15"/>
        <v>Inthe percentage of HH treating water is %</v>
      </c>
      <c r="CM29" s="145"/>
      <c r="CN29" s="145"/>
      <c r="CO29" s="145"/>
      <c r="CP29" t="str">
        <f t="shared" si="16"/>
        <v>Inthe percentage of hh with imrpoved water on premises is %, the percentage of HH who have to travel less than 30 minutes to access improved water is %, the percentage of HH that have to travel more than 30 minutes to access improved water is %</v>
      </c>
    </row>
    <row r="30" spans="1:94" ht="22.9" customHeight="1">
      <c r="A30" s="188"/>
      <c r="B30" s="189"/>
      <c r="C30" s="224"/>
      <c r="D30" s="225"/>
      <c r="E30" s="226"/>
      <c r="F30" s="192"/>
      <c r="G30" s="150"/>
      <c r="H30" s="193"/>
      <c r="I30" s="194"/>
      <c r="J30" s="195"/>
      <c r="K30" s="196"/>
      <c r="L30" s="172"/>
      <c r="M30" s="197"/>
      <c r="N30" s="198"/>
      <c r="O30" s="193"/>
      <c r="P30" s="194"/>
      <c r="Q30" s="195"/>
      <c r="R30" s="199"/>
      <c r="S30" s="200"/>
      <c r="T30" s="201"/>
      <c r="U30" s="220"/>
      <c r="V30" s="221"/>
      <c r="W30" s="222"/>
      <c r="X30"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0" s="206"/>
      <c r="Z30" s="207"/>
      <c r="AA30" s="208"/>
      <c r="AB30" s="208" t="str">
        <f t="shared" si="2"/>
        <v>In the percentage of households having food diversity indicative of Phase 1 and 2 is of %, the percentage having a food diversity indicative phase 3 is of %, and the percentage having a food diversity indicative of  Phase 4 and 5 is of %.</v>
      </c>
      <c r="AC30" s="209"/>
      <c r="AD30" s="210"/>
      <c r="AE30" s="211"/>
      <c r="AF30" s="212"/>
      <c r="AG30" s="200"/>
      <c r="AH30"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0" s="209"/>
      <c r="AJ30" s="210"/>
      <c r="AK30" s="213"/>
      <c r="AL30"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0" s="214"/>
      <c r="AN30" s="215"/>
      <c r="AO30" s="216"/>
      <c r="AP30" s="217"/>
      <c r="AQ30"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0" s="143"/>
      <c r="AS30" s="143"/>
      <c r="AT30" s="143"/>
      <c r="AU30" s="143"/>
      <c r="AV30" s="143"/>
      <c r="AW30" s="143" t="str">
        <f t="shared" si="6"/>
        <v>Inin the last 30 days (because of a lack of food) the % of HH that begged is%, the proportion that sold last female animal is %, and the percentage of HH that engaged in illegal income earning activities such as theft and prostitution was %</v>
      </c>
      <c r="AX30" s="143"/>
      <c r="AY30" s="143"/>
      <c r="AZ30" s="143"/>
      <c r="BA30" s="143"/>
      <c r="BB30" s="143" t="str">
        <f t="shared" si="7"/>
        <v>In the percentage of HH eating 0 meal per day is of %, the percentage of HH eating 1 meal per day is of %, the percentage of HH eating 2 meals per day is of  %, the percentage of HH eating 3 meals per day is of %</v>
      </c>
      <c r="BC30" s="143"/>
      <c r="BD30" s="143"/>
      <c r="BE30" s="143"/>
      <c r="BF30" s="143"/>
      <c r="BG30"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0" s="145"/>
      <c r="BI30" s="145"/>
      <c r="BJ30" s="145"/>
      <c r="BK30" s="145"/>
      <c r="BL30" s="145" t="str">
        <f t="shared" si="9"/>
        <v>InReason for Displacement is intercommuncal conflict for % is armed confluct for % is natural disaster for is search for services such as  (health, education, etc.)%</v>
      </c>
      <c r="BM30" s="145"/>
      <c r="BN30" s="145"/>
      <c r="BO30" s="145"/>
      <c r="BP30" s="145"/>
      <c r="BQ30" s="145"/>
      <c r="BR30" s="145"/>
      <c r="BS30" s="145" t="str">
        <f t="shared" si="10"/>
        <v>InExpenditure on FoodIs less than 65% for % Is less than 65% for % %</v>
      </c>
      <c r="BT30" s="145"/>
      <c r="BU30" s="145"/>
      <c r="BV30" s="145"/>
      <c r="BW30" s="145"/>
      <c r="BX30" s="145" t="str">
        <f t="shared" si="11"/>
        <v>Sources of Cereals consumedInwas market for %, was own production for%, was HFA for %, was gifts for%</v>
      </c>
      <c r="BY30" s="145"/>
      <c r="BZ30" s="145" t="str">
        <f t="shared" si="12"/>
        <v xml:space="preserve">In%planted in the last agricultural season </v>
      </c>
      <c r="CA30" s="145"/>
      <c r="CB30" s="145"/>
      <c r="CC30" s="145"/>
      <c r="CD30" s="145"/>
      <c r="CE30" s="145" t="str">
        <f t="shared" si="13"/>
        <v>InThe percentage of HH that experienced a shock in the last month is %</v>
      </c>
      <c r="CF30" s="145"/>
      <c r="CG30" s="145"/>
      <c r="CH30" s="145"/>
      <c r="CI30" s="145"/>
      <c r="CJ30" s="145" t="str">
        <f t="shared" si="14"/>
        <v>Inthe percentage of HH with access to improved water sources ( including boreholes, piped water, covered wells) is %</v>
      </c>
      <c r="CK30" s="145"/>
      <c r="CL30" s="145" t="str">
        <f t="shared" si="15"/>
        <v>Inthe percentage of HH treating water is %</v>
      </c>
      <c r="CM30" s="145"/>
      <c r="CN30" s="145"/>
      <c r="CO30" s="145"/>
      <c r="CP30" t="str">
        <f t="shared" si="16"/>
        <v>Inthe percentage of hh with imrpoved water on premises is %, the percentage of HH who have to travel less than 30 minutes to access improved water is %, the percentage of HH that have to travel more than 30 minutes to access improved water is %</v>
      </c>
    </row>
    <row r="31" spans="1:94" ht="23.65" customHeight="1">
      <c r="A31" s="188"/>
      <c r="B31" s="189"/>
      <c r="C31" s="224"/>
      <c r="D31" s="225"/>
      <c r="E31" s="226"/>
      <c r="F31" s="192"/>
      <c r="G31" s="150"/>
      <c r="H31" s="193"/>
      <c r="I31" s="194"/>
      <c r="J31" s="195"/>
      <c r="K31" s="196"/>
      <c r="L31" s="172"/>
      <c r="M31" s="197"/>
      <c r="N31" s="198"/>
      <c r="O31" s="193"/>
      <c r="P31" s="194"/>
      <c r="Q31" s="195"/>
      <c r="R31" s="199"/>
      <c r="S31" s="200"/>
      <c r="T31" s="201"/>
      <c r="U31" s="220"/>
      <c r="V31" s="221"/>
      <c r="W31" s="222"/>
      <c r="X31"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1" s="206"/>
      <c r="Z31" s="207"/>
      <c r="AA31" s="208"/>
      <c r="AB31" s="208" t="str">
        <f t="shared" si="2"/>
        <v>In the percentage of households having food diversity indicative of Phase 1 and 2 is of %, the percentage having a food diversity indicative phase 3 is of %, and the percentage having a food diversity indicative of  Phase 4 and 5 is of %.</v>
      </c>
      <c r="AC31" s="209"/>
      <c r="AD31" s="210"/>
      <c r="AE31" s="211"/>
      <c r="AF31" s="212"/>
      <c r="AG31" s="200"/>
      <c r="AH31"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1" s="209"/>
      <c r="AJ31" s="210"/>
      <c r="AK31" s="213"/>
      <c r="AL31"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1" s="214"/>
      <c r="AN31" s="215"/>
      <c r="AO31" s="216"/>
      <c r="AP31" s="217"/>
      <c r="AQ31"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1" s="143"/>
      <c r="AS31" s="143"/>
      <c r="AT31" s="143"/>
      <c r="AU31" s="143"/>
      <c r="AV31" s="143"/>
      <c r="AW31" s="143" t="str">
        <f t="shared" si="6"/>
        <v>Inin the last 30 days (because of a lack of food) the % of HH that begged is%, the proportion that sold last female animal is %, and the percentage of HH that engaged in illegal income earning activities such as theft and prostitution was %</v>
      </c>
      <c r="AX31" s="143"/>
      <c r="AY31" s="143"/>
      <c r="AZ31" s="143"/>
      <c r="BA31" s="143"/>
      <c r="BB31" s="143" t="str">
        <f t="shared" si="7"/>
        <v>In the percentage of HH eating 0 meal per day is of %, the percentage of HH eating 1 meal per day is of %, the percentage of HH eating 2 meals per day is of  %, the percentage of HH eating 3 meals per day is of %</v>
      </c>
      <c r="BC31" s="143"/>
      <c r="BD31" s="143"/>
      <c r="BE31" s="143"/>
      <c r="BF31" s="143"/>
      <c r="BG31"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1" s="145"/>
      <c r="BI31" s="145"/>
      <c r="BJ31" s="145"/>
      <c r="BK31" s="145"/>
      <c r="BL31" s="145" t="str">
        <f t="shared" si="9"/>
        <v>InReason for Displacement is intercommuncal conflict for % is armed confluct for % is natural disaster for is search for services such as  (health, education, etc.)%</v>
      </c>
      <c r="BM31" s="145"/>
      <c r="BN31" s="145"/>
      <c r="BO31" s="145"/>
      <c r="BP31" s="145"/>
      <c r="BQ31" s="145"/>
      <c r="BR31" s="145"/>
      <c r="BS31" s="145" t="str">
        <f t="shared" si="10"/>
        <v>InExpenditure on FoodIs less than 65% for % Is less than 65% for % %</v>
      </c>
      <c r="BT31" s="145"/>
      <c r="BU31" s="145"/>
      <c r="BV31" s="145"/>
      <c r="BW31" s="145"/>
      <c r="BX31" s="145" t="str">
        <f t="shared" si="11"/>
        <v>Sources of Cereals consumedInwas market for %, was own production for%, was HFA for %, was gifts for%</v>
      </c>
      <c r="BY31" s="145"/>
      <c r="BZ31" s="145" t="str">
        <f t="shared" si="12"/>
        <v xml:space="preserve">In%planted in the last agricultural season </v>
      </c>
      <c r="CA31" s="145"/>
      <c r="CB31" s="145"/>
      <c r="CC31" s="145"/>
      <c r="CD31" s="145"/>
      <c r="CE31" s="145" t="str">
        <f t="shared" si="13"/>
        <v>InThe percentage of HH that experienced a shock in the last month is %</v>
      </c>
      <c r="CF31" s="145"/>
      <c r="CG31" s="145"/>
      <c r="CH31" s="145"/>
      <c r="CI31" s="145"/>
      <c r="CJ31" s="145" t="str">
        <f t="shared" si="14"/>
        <v>Inthe percentage of HH with access to improved water sources ( including boreholes, piped water, covered wells) is %</v>
      </c>
      <c r="CK31" s="145"/>
      <c r="CL31" s="145" t="str">
        <f t="shared" si="15"/>
        <v>Inthe percentage of HH treating water is %</v>
      </c>
      <c r="CM31" s="145"/>
      <c r="CN31" s="145"/>
      <c r="CO31" s="145"/>
      <c r="CP31" t="str">
        <f t="shared" si="16"/>
        <v>Inthe percentage of hh with imrpoved water on premises is %, the percentage of HH who have to travel less than 30 minutes to access improved water is %, the percentage of HH that have to travel more than 30 minutes to access improved water is %</v>
      </c>
    </row>
    <row r="32" spans="1:94" ht="26.65" customHeight="1">
      <c r="A32" s="188"/>
      <c r="B32" s="189"/>
      <c r="C32" s="224"/>
      <c r="D32" s="225"/>
      <c r="E32" s="226"/>
      <c r="F32" s="192"/>
      <c r="G32" s="150"/>
      <c r="H32" s="193"/>
      <c r="I32" s="194"/>
      <c r="J32" s="195"/>
      <c r="K32" s="196"/>
      <c r="L32" s="172"/>
      <c r="M32" s="197"/>
      <c r="N32" s="198"/>
      <c r="O32" s="193"/>
      <c r="P32" s="194"/>
      <c r="Q32" s="195"/>
      <c r="R32" s="199"/>
      <c r="S32" s="200"/>
      <c r="T32" s="201"/>
      <c r="U32" s="220"/>
      <c r="V32" s="221"/>
      <c r="W32" s="222"/>
      <c r="X32"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2" s="206"/>
      <c r="Z32" s="207"/>
      <c r="AA32" s="208"/>
      <c r="AB32" s="208" t="str">
        <f t="shared" si="2"/>
        <v>In the percentage of households having food diversity indicative of Phase 1 and 2 is of %, the percentage having a food diversity indicative phase 3 is of %, and the percentage having a food diversity indicative of  Phase 4 and 5 is of %.</v>
      </c>
      <c r="AC32" s="209"/>
      <c r="AD32" s="210"/>
      <c r="AE32" s="211"/>
      <c r="AF32" s="212"/>
      <c r="AG32" s="200"/>
      <c r="AH32"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2" s="209"/>
      <c r="AJ32" s="210"/>
      <c r="AK32" s="213"/>
      <c r="AL32"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2" s="214"/>
      <c r="AN32" s="215"/>
      <c r="AO32" s="216"/>
      <c r="AP32" s="217"/>
      <c r="AQ32"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2" s="143"/>
      <c r="AS32" s="143"/>
      <c r="AT32" s="143"/>
      <c r="AU32" s="143"/>
      <c r="AV32" s="143"/>
      <c r="AW32" s="143" t="str">
        <f t="shared" si="6"/>
        <v>Inin the last 30 days (because of a lack of food) the % of HH that begged is%, the proportion that sold last female animal is %, and the percentage of HH that engaged in illegal income earning activities such as theft and prostitution was %</v>
      </c>
      <c r="AX32" s="143"/>
      <c r="AY32" s="143"/>
      <c r="AZ32" s="143"/>
      <c r="BA32" s="143"/>
      <c r="BB32" s="143" t="str">
        <f t="shared" si="7"/>
        <v>In the percentage of HH eating 0 meal per day is of %, the percentage of HH eating 1 meal per day is of %, the percentage of HH eating 2 meals per day is of  %, the percentage of HH eating 3 meals per day is of %</v>
      </c>
      <c r="BC32" s="143"/>
      <c r="BD32" s="143"/>
      <c r="BE32" s="143"/>
      <c r="BF32" s="143"/>
      <c r="BG32"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2" s="145"/>
      <c r="BI32" s="145"/>
      <c r="BJ32" s="145"/>
      <c r="BK32" s="145"/>
      <c r="BL32" s="145" t="str">
        <f t="shared" si="9"/>
        <v>InReason for Displacement is intercommuncal conflict for % is armed confluct for % is natural disaster for is search for services such as  (health, education, etc.)%</v>
      </c>
      <c r="BM32" s="145"/>
      <c r="BN32" s="145"/>
      <c r="BO32" s="145"/>
      <c r="BP32" s="145"/>
      <c r="BQ32" s="145"/>
      <c r="BR32" s="145"/>
      <c r="BS32" s="145" t="str">
        <f t="shared" si="10"/>
        <v>InExpenditure on FoodIs less than 65% for % Is less than 65% for % %</v>
      </c>
      <c r="BT32" s="145"/>
      <c r="BU32" s="145"/>
      <c r="BV32" s="145"/>
      <c r="BW32" s="145"/>
      <c r="BX32" s="145" t="str">
        <f t="shared" si="11"/>
        <v>Sources of Cereals consumedInwas market for %, was own production for%, was HFA for %, was gifts for%</v>
      </c>
      <c r="BY32" s="145"/>
      <c r="BZ32" s="145" t="str">
        <f t="shared" si="12"/>
        <v xml:space="preserve">In%planted in the last agricultural season </v>
      </c>
      <c r="CA32" s="145"/>
      <c r="CB32" s="145"/>
      <c r="CC32" s="145"/>
      <c r="CD32" s="145"/>
      <c r="CE32" s="145" t="str">
        <f t="shared" si="13"/>
        <v>InThe percentage of HH that experienced a shock in the last month is %</v>
      </c>
      <c r="CF32" s="145"/>
      <c r="CG32" s="145"/>
      <c r="CH32" s="145"/>
      <c r="CI32" s="145"/>
      <c r="CJ32" s="145" t="str">
        <f t="shared" si="14"/>
        <v>Inthe percentage of HH with access to improved water sources ( including boreholes, piped water, covered wells) is %</v>
      </c>
      <c r="CK32" s="145"/>
      <c r="CL32" s="145" t="str">
        <f t="shared" si="15"/>
        <v>Inthe percentage of HH treating water is %</v>
      </c>
      <c r="CM32" s="145"/>
      <c r="CN32" s="145"/>
      <c r="CO32" s="145"/>
      <c r="CP32" t="str">
        <f t="shared" si="16"/>
        <v>Inthe percentage of hh with imrpoved water on premises is %, the percentage of HH who have to travel less than 30 minutes to access improved water is %, the percentage of HH that have to travel more than 30 minutes to access improved water is %</v>
      </c>
    </row>
    <row r="33" spans="1:94" ht="21.4" customHeight="1">
      <c r="A33" s="188"/>
      <c r="B33" s="189"/>
      <c r="C33" s="190"/>
      <c r="D33" s="191"/>
      <c r="E33" s="219"/>
      <c r="F33" s="192"/>
      <c r="G33" s="150"/>
      <c r="H33" s="193"/>
      <c r="I33" s="194"/>
      <c r="J33" s="195"/>
      <c r="K33" s="196"/>
      <c r="L33" s="172"/>
      <c r="M33" s="197"/>
      <c r="N33" s="198"/>
      <c r="O33" s="193"/>
      <c r="P33" s="194"/>
      <c r="Q33" s="195"/>
      <c r="R33" s="199"/>
      <c r="S33" s="200"/>
      <c r="T33" s="201"/>
      <c r="U33" s="220"/>
      <c r="V33" s="221"/>
      <c r="W33" s="222"/>
      <c r="X33"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3" s="206"/>
      <c r="Z33" s="207"/>
      <c r="AA33" s="208"/>
      <c r="AB33" s="208" t="str">
        <f t="shared" si="2"/>
        <v>In the percentage of households having food diversity indicative of Phase 1 and 2 is of %, the percentage having a food diversity indicative phase 3 is of %, and the percentage having a food diversity indicative of  Phase 4 and 5 is of %.</v>
      </c>
      <c r="AC33" s="209"/>
      <c r="AD33" s="210"/>
      <c r="AE33" s="211"/>
      <c r="AF33" s="212"/>
      <c r="AG33" s="200"/>
      <c r="AH33"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3" s="209"/>
      <c r="AJ33" s="210"/>
      <c r="AK33" s="213"/>
      <c r="AL33"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3" s="214"/>
      <c r="AN33" s="215"/>
      <c r="AO33" s="216"/>
      <c r="AP33" s="217"/>
      <c r="AQ33"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3" s="143"/>
      <c r="AS33" s="143"/>
      <c r="AT33" s="143"/>
      <c r="AU33" s="143"/>
      <c r="AV33" s="143"/>
      <c r="AW33" s="143" t="str">
        <f t="shared" si="6"/>
        <v>Inin the last 30 days (because of a lack of food) the % of HH that begged is%, the proportion that sold last female animal is %, and the percentage of HH that engaged in illegal income earning activities such as theft and prostitution was %</v>
      </c>
      <c r="AX33" s="143"/>
      <c r="AY33" s="143"/>
      <c r="AZ33" s="143"/>
      <c r="BA33" s="143"/>
      <c r="BB33" s="143" t="str">
        <f t="shared" si="7"/>
        <v>In the percentage of HH eating 0 meal per day is of %, the percentage of HH eating 1 meal per day is of %, the percentage of HH eating 2 meals per day is of  %, the percentage of HH eating 3 meals per day is of %</v>
      </c>
      <c r="BC33" s="143"/>
      <c r="BD33" s="143"/>
      <c r="BE33" s="143"/>
      <c r="BF33" s="143"/>
      <c r="BG33"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3" s="145"/>
      <c r="BI33" s="145"/>
      <c r="BJ33" s="145"/>
      <c r="BK33" s="145"/>
      <c r="BL33" s="145" t="str">
        <f t="shared" si="9"/>
        <v>InReason for Displacement is intercommuncal conflict for % is armed confluct for % is natural disaster for is search for services such as  (health, education, etc.)%</v>
      </c>
      <c r="BM33" s="145"/>
      <c r="BN33" s="145"/>
      <c r="BO33" s="145"/>
      <c r="BP33" s="145"/>
      <c r="BQ33" s="145"/>
      <c r="BR33" s="145"/>
      <c r="BS33" s="145" t="str">
        <f t="shared" si="10"/>
        <v>InExpenditure on FoodIs less than 65% for % Is less than 65% for % %</v>
      </c>
      <c r="BT33" s="145"/>
      <c r="BU33" s="145"/>
      <c r="BV33" s="145"/>
      <c r="BW33" s="145"/>
      <c r="BX33" s="145" t="str">
        <f t="shared" si="11"/>
        <v>Sources of Cereals consumedInwas market for %, was own production for%, was HFA for %, was gifts for%</v>
      </c>
      <c r="BY33" s="145"/>
      <c r="BZ33" s="145" t="str">
        <f t="shared" si="12"/>
        <v xml:space="preserve">In%planted in the last agricultural season </v>
      </c>
      <c r="CA33" s="145"/>
      <c r="CB33" s="145"/>
      <c r="CC33" s="145"/>
      <c r="CD33" s="145"/>
      <c r="CE33" s="145" t="str">
        <f t="shared" si="13"/>
        <v>InThe percentage of HH that experienced a shock in the last month is %</v>
      </c>
      <c r="CF33" s="145"/>
      <c r="CG33" s="145"/>
      <c r="CH33" s="145"/>
      <c r="CI33" s="145"/>
      <c r="CJ33" s="145" t="str">
        <f t="shared" si="14"/>
        <v>Inthe percentage of HH with access to improved water sources ( including boreholes, piped water, covered wells) is %</v>
      </c>
      <c r="CK33" s="145"/>
      <c r="CL33" s="145" t="str">
        <f t="shared" si="15"/>
        <v>Inthe percentage of HH treating water is %</v>
      </c>
      <c r="CM33" s="145"/>
      <c r="CN33" s="145"/>
      <c r="CO33" s="145"/>
      <c r="CP33" t="str">
        <f t="shared" si="16"/>
        <v>Inthe percentage of hh with imrpoved water on premises is %, the percentage of HH who have to travel less than 30 minutes to access improved water is %, the percentage of HH that have to travel more than 30 minutes to access improved water is %</v>
      </c>
    </row>
    <row r="34" spans="1:94" ht="25.15" customHeight="1">
      <c r="A34" s="188"/>
      <c r="B34" s="189"/>
      <c r="C34" s="190"/>
      <c r="D34" s="191"/>
      <c r="E34" s="219"/>
      <c r="F34" s="237"/>
      <c r="G34" s="238"/>
      <c r="H34" s="239"/>
      <c r="I34" s="240"/>
      <c r="J34" s="241"/>
      <c r="K34" s="242"/>
      <c r="L34" s="172"/>
      <c r="M34" s="243"/>
      <c r="N34" s="198"/>
      <c r="O34" s="193"/>
      <c r="P34" s="194"/>
      <c r="Q34" s="195"/>
      <c r="R34" s="199"/>
      <c r="S34" s="200"/>
      <c r="T34" s="201"/>
      <c r="U34" s="220"/>
      <c r="V34" s="221"/>
      <c r="W34" s="222"/>
      <c r="X34"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4" s="206"/>
      <c r="Z34" s="207"/>
      <c r="AA34" s="208"/>
      <c r="AB34" s="208" t="str">
        <f t="shared" si="2"/>
        <v>In the percentage of households having food diversity indicative of Phase 1 and 2 is of %, the percentage having a food diversity indicative phase 3 is of %, and the percentage having a food diversity indicative of  Phase 4 and 5 is of %.</v>
      </c>
      <c r="AC34" s="209"/>
      <c r="AD34" s="210"/>
      <c r="AE34" s="211"/>
      <c r="AF34" s="212"/>
      <c r="AG34" s="200"/>
      <c r="AH34"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4" s="209"/>
      <c r="AJ34" s="210"/>
      <c r="AK34" s="213"/>
      <c r="AL34"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4" s="214"/>
      <c r="AN34" s="215"/>
      <c r="AO34" s="216"/>
      <c r="AP34" s="217"/>
      <c r="AQ34"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4" s="143"/>
      <c r="AS34" s="143"/>
      <c r="AT34" s="143"/>
      <c r="AU34" s="143"/>
      <c r="AV34" s="143"/>
      <c r="AW34" s="143" t="str">
        <f t="shared" si="6"/>
        <v>Inin the last 30 days (because of a lack of food) the % of HH that begged is%, the proportion that sold last female animal is %, and the percentage of HH that engaged in illegal income earning activities such as theft and prostitution was %</v>
      </c>
      <c r="AX34" s="143"/>
      <c r="AY34" s="143"/>
      <c r="AZ34" s="143"/>
      <c r="BA34" s="143"/>
      <c r="BB34" s="143" t="str">
        <f t="shared" si="7"/>
        <v>In the percentage of HH eating 0 meal per day is of %, the percentage of HH eating 1 meal per day is of %, the percentage of HH eating 2 meals per day is of  %, the percentage of HH eating 3 meals per day is of %</v>
      </c>
      <c r="BC34" s="143"/>
      <c r="BD34" s="143"/>
      <c r="BE34" s="143"/>
      <c r="BF34" s="143"/>
      <c r="BG34"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4" s="145"/>
      <c r="BI34" s="145"/>
      <c r="BJ34" s="145"/>
      <c r="BK34" s="145"/>
      <c r="BL34" s="145" t="str">
        <f t="shared" si="9"/>
        <v>InReason for Displacement is intercommuncal conflict for % is armed confluct for % is natural disaster for is search for services such as  (health, education, etc.)%</v>
      </c>
      <c r="BM34" s="145"/>
      <c r="BN34" s="145"/>
      <c r="BO34" s="145"/>
      <c r="BP34" s="145"/>
      <c r="BQ34" s="145"/>
      <c r="BR34" s="145"/>
      <c r="BS34" s="145" t="str">
        <f t="shared" si="10"/>
        <v>InExpenditure on FoodIs less than 65% for % Is less than 65% for % %</v>
      </c>
      <c r="BT34" s="145"/>
      <c r="BU34" s="145"/>
      <c r="BV34" s="145"/>
      <c r="BW34" s="145"/>
      <c r="BX34" s="145" t="str">
        <f t="shared" si="11"/>
        <v>Sources of Cereals consumedInwas market for %, was own production for%, was HFA for %, was gifts for%</v>
      </c>
      <c r="BY34" s="145"/>
      <c r="BZ34" s="145" t="str">
        <f t="shared" si="12"/>
        <v xml:space="preserve">In%planted in the last agricultural season </v>
      </c>
      <c r="CA34" s="145"/>
      <c r="CB34" s="145"/>
      <c r="CC34" s="145"/>
      <c r="CD34" s="145"/>
      <c r="CE34" s="145" t="str">
        <f t="shared" si="13"/>
        <v>InThe percentage of HH that experienced a shock in the last month is %</v>
      </c>
      <c r="CF34" s="145"/>
      <c r="CG34" s="145"/>
      <c r="CH34" s="145"/>
      <c r="CI34" s="145"/>
      <c r="CJ34" s="145" t="str">
        <f t="shared" si="14"/>
        <v>Inthe percentage of HH with access to improved water sources ( including boreholes, piped water, covered wells) is %</v>
      </c>
      <c r="CK34" s="145"/>
      <c r="CL34" s="145" t="str">
        <f t="shared" si="15"/>
        <v>Inthe percentage of HH treating water is %</v>
      </c>
      <c r="CM34" s="145"/>
      <c r="CN34" s="145"/>
      <c r="CO34" s="145"/>
      <c r="CP34" t="str">
        <f t="shared" si="16"/>
        <v>Inthe percentage of hh with imrpoved water on premises is %, the percentage of HH who have to travel less than 30 minutes to access improved water is %, the percentage of HH that have to travel more than 30 minutes to access improved water is %</v>
      </c>
    </row>
    <row r="35" spans="1:94" ht="25.15" customHeight="1">
      <c r="A35" s="188"/>
      <c r="B35" s="189"/>
      <c r="C35" s="224"/>
      <c r="D35" s="225"/>
      <c r="E35" s="226"/>
      <c r="F35" s="192"/>
      <c r="G35" s="150"/>
      <c r="H35" s="193"/>
      <c r="I35" s="194"/>
      <c r="J35" s="195"/>
      <c r="K35" s="196"/>
      <c r="L35" s="172"/>
      <c r="M35" s="197"/>
      <c r="N35" s="198"/>
      <c r="O35" s="193"/>
      <c r="P35" s="194"/>
      <c r="Q35" s="195"/>
      <c r="R35" s="199"/>
      <c r="S35" s="200"/>
      <c r="T35" s="201"/>
      <c r="U35" s="220"/>
      <c r="V35" s="221"/>
      <c r="W35" s="222"/>
      <c r="X35"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5" s="206"/>
      <c r="Z35" s="207"/>
      <c r="AA35" s="208"/>
      <c r="AB35" s="208" t="str">
        <f t="shared" si="2"/>
        <v>In the percentage of households having food diversity indicative of Phase 1 and 2 is of %, the percentage having a food diversity indicative phase 3 is of %, and the percentage having a food diversity indicative of  Phase 4 and 5 is of %.</v>
      </c>
      <c r="AC35" s="209"/>
      <c r="AD35" s="210"/>
      <c r="AE35" s="211"/>
      <c r="AF35" s="212"/>
      <c r="AG35" s="200"/>
      <c r="AH35"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5" s="209"/>
      <c r="AJ35" s="210"/>
      <c r="AK35" s="213"/>
      <c r="AL35"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5" s="214"/>
      <c r="AN35" s="215"/>
      <c r="AO35" s="216"/>
      <c r="AP35" s="217"/>
      <c r="AQ35"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5" s="143"/>
      <c r="AS35" s="143"/>
      <c r="AT35" s="143"/>
      <c r="AU35" s="143"/>
      <c r="AV35" s="143"/>
      <c r="AW35" s="143" t="str">
        <f t="shared" si="6"/>
        <v>Inin the last 30 days (because of a lack of food) the % of HH that begged is%, the proportion that sold last female animal is %, and the percentage of HH that engaged in illegal income earning activities such as theft and prostitution was %</v>
      </c>
      <c r="AX35" s="143"/>
      <c r="AY35" s="143"/>
      <c r="AZ35" s="143"/>
      <c r="BA35" s="143"/>
      <c r="BB35" s="143" t="str">
        <f t="shared" si="7"/>
        <v>In the percentage of HH eating 0 meal per day is of %, the percentage of HH eating 1 meal per day is of %, the percentage of HH eating 2 meals per day is of  %, the percentage of HH eating 3 meals per day is of %</v>
      </c>
      <c r="BC35" s="143"/>
      <c r="BD35" s="143"/>
      <c r="BE35" s="143"/>
      <c r="BF35" s="143"/>
      <c r="BG35"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5" s="145"/>
      <c r="BI35" s="145"/>
      <c r="BJ35" s="145"/>
      <c r="BK35" s="145"/>
      <c r="BL35" s="145" t="str">
        <f t="shared" si="9"/>
        <v>InReason for Displacement is intercommuncal conflict for % is armed confluct for % is natural disaster for is search for services such as  (health, education, etc.)%</v>
      </c>
      <c r="BM35" s="145"/>
      <c r="BN35" s="145"/>
      <c r="BO35" s="145"/>
      <c r="BP35" s="145"/>
      <c r="BQ35" s="145"/>
      <c r="BR35" s="145"/>
      <c r="BS35" s="145" t="str">
        <f t="shared" si="10"/>
        <v>InExpenditure on FoodIs less than 65% for % Is less than 65% for % %</v>
      </c>
      <c r="BT35" s="145"/>
      <c r="BU35" s="145"/>
      <c r="BV35" s="145"/>
      <c r="BW35" s="145"/>
      <c r="BX35" s="145" t="str">
        <f t="shared" si="11"/>
        <v>Sources of Cereals consumedInwas market for %, was own production for%, was HFA for %, was gifts for%</v>
      </c>
      <c r="BY35" s="145"/>
      <c r="BZ35" s="145" t="str">
        <f t="shared" si="12"/>
        <v xml:space="preserve">In%planted in the last agricultural season </v>
      </c>
      <c r="CA35" s="145"/>
      <c r="CB35" s="145"/>
      <c r="CC35" s="145"/>
      <c r="CD35" s="145"/>
      <c r="CE35" s="145" t="str">
        <f t="shared" si="13"/>
        <v>InThe percentage of HH that experienced a shock in the last month is %</v>
      </c>
      <c r="CF35" s="145"/>
      <c r="CG35" s="145"/>
      <c r="CH35" s="145"/>
      <c r="CI35" s="145"/>
      <c r="CJ35" s="145" t="str">
        <f t="shared" si="14"/>
        <v>Inthe percentage of HH with access to improved water sources ( including boreholes, piped water, covered wells) is %</v>
      </c>
      <c r="CK35" s="145"/>
      <c r="CL35" s="145" t="str">
        <f t="shared" si="15"/>
        <v>Inthe percentage of HH treating water is %</v>
      </c>
      <c r="CM35" s="145"/>
      <c r="CN35" s="145"/>
      <c r="CO35" s="145"/>
      <c r="CP35" t="str">
        <f t="shared" si="16"/>
        <v>Inthe percentage of hh with imrpoved water on premises is %, the percentage of HH who have to travel less than 30 minutes to access improved water is %, the percentage of HH that have to travel more than 30 minutes to access improved water is %</v>
      </c>
    </row>
    <row r="36" spans="1:94" ht="22.9" customHeight="1">
      <c r="A36" s="188"/>
      <c r="B36" s="189"/>
      <c r="C36" s="190"/>
      <c r="D36" s="191"/>
      <c r="E36" s="219"/>
      <c r="F36" s="192"/>
      <c r="G36" s="150"/>
      <c r="H36" s="193"/>
      <c r="I36" s="194"/>
      <c r="J36" s="195"/>
      <c r="K36" s="196"/>
      <c r="L36" s="172"/>
      <c r="M36" s="197"/>
      <c r="N36" s="198"/>
      <c r="O36" s="193"/>
      <c r="P36" s="194"/>
      <c r="Q36" s="195"/>
      <c r="R36" s="199"/>
      <c r="S36" s="200"/>
      <c r="T36" s="201"/>
      <c r="U36" s="220"/>
      <c r="V36" s="221"/>
      <c r="W36" s="222"/>
      <c r="X36"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6" s="206"/>
      <c r="Z36" s="207"/>
      <c r="AA36" s="208"/>
      <c r="AB36" s="208" t="str">
        <f t="shared" si="2"/>
        <v>In the percentage of households having food diversity indicative of Phase 1 and 2 is of %, the percentage having a food diversity indicative phase 3 is of %, and the percentage having a food diversity indicative of  Phase 4 and 5 is of %.</v>
      </c>
      <c r="AC36" s="209"/>
      <c r="AD36" s="210"/>
      <c r="AE36" s="211"/>
      <c r="AF36" s="212"/>
      <c r="AG36" s="200"/>
      <c r="AH36"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6" s="209"/>
      <c r="AJ36" s="210"/>
      <c r="AK36" s="213"/>
      <c r="AL36"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6" s="214"/>
      <c r="AN36" s="215"/>
      <c r="AO36" s="216"/>
      <c r="AP36" s="217"/>
      <c r="AQ36"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6" s="143"/>
      <c r="AS36" s="143"/>
      <c r="AT36" s="143"/>
      <c r="AU36" s="143"/>
      <c r="AV36" s="143"/>
      <c r="AW36" s="143" t="str">
        <f t="shared" si="6"/>
        <v>Inin the last 30 days (because of a lack of food) the % of HH that begged is%, the proportion that sold last female animal is %, and the percentage of HH that engaged in illegal income earning activities such as theft and prostitution was %</v>
      </c>
      <c r="AX36" s="143"/>
      <c r="AY36" s="143"/>
      <c r="AZ36" s="143"/>
      <c r="BA36" s="143"/>
      <c r="BB36" s="143" t="str">
        <f t="shared" si="7"/>
        <v>In the percentage of HH eating 0 meal per day is of %, the percentage of HH eating 1 meal per day is of %, the percentage of HH eating 2 meals per day is of  %, the percentage of HH eating 3 meals per day is of %</v>
      </c>
      <c r="BC36" s="143"/>
      <c r="BD36" s="143"/>
      <c r="BE36" s="143"/>
      <c r="BF36" s="143"/>
      <c r="BG36"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6" s="145"/>
      <c r="BI36" s="145"/>
      <c r="BJ36" s="145"/>
      <c r="BK36" s="145"/>
      <c r="BL36" s="145" t="str">
        <f t="shared" si="9"/>
        <v>InReason for Displacement is intercommuncal conflict for % is armed confluct for % is natural disaster for is search for services such as  (health, education, etc.)%</v>
      </c>
      <c r="BM36" s="145"/>
      <c r="BN36" s="145"/>
      <c r="BO36" s="145"/>
      <c r="BP36" s="145"/>
      <c r="BQ36" s="145"/>
      <c r="BR36" s="145"/>
      <c r="BS36" s="145" t="str">
        <f t="shared" si="10"/>
        <v>InExpenditure on FoodIs less than 65% for % Is less than 65% for % %</v>
      </c>
      <c r="BT36" s="145"/>
      <c r="BU36" s="145"/>
      <c r="BV36" s="145"/>
      <c r="BW36" s="145"/>
      <c r="BX36" s="145" t="str">
        <f t="shared" si="11"/>
        <v>Sources of Cereals consumedInwas market for %, was own production for%, was HFA for %, was gifts for%</v>
      </c>
      <c r="BY36" s="145"/>
      <c r="BZ36" s="145" t="str">
        <f t="shared" si="12"/>
        <v xml:space="preserve">In%planted in the last agricultural season </v>
      </c>
      <c r="CA36" s="145"/>
      <c r="CB36" s="145"/>
      <c r="CC36" s="145"/>
      <c r="CD36" s="145"/>
      <c r="CE36" s="145" t="str">
        <f t="shared" si="13"/>
        <v>InThe percentage of HH that experienced a shock in the last month is %</v>
      </c>
      <c r="CF36" s="145"/>
      <c r="CG36" s="145"/>
      <c r="CH36" s="145"/>
      <c r="CI36" s="145"/>
      <c r="CJ36" s="145" t="str">
        <f t="shared" si="14"/>
        <v>Inthe percentage of HH with access to improved water sources ( including boreholes, piped water, covered wells) is %</v>
      </c>
      <c r="CK36" s="145"/>
      <c r="CL36" s="145" t="str">
        <f t="shared" si="15"/>
        <v>Inthe percentage of HH treating water is %</v>
      </c>
      <c r="CM36" s="145"/>
      <c r="CN36" s="145"/>
      <c r="CO36" s="145"/>
      <c r="CP36" t="str">
        <f t="shared" si="16"/>
        <v>Inthe percentage of hh with imrpoved water on premises is %, the percentage of HH who have to travel less than 30 minutes to access improved water is %, the percentage of HH that have to travel more than 30 minutes to access improved water is %</v>
      </c>
    </row>
    <row r="37" spans="1:94" ht="31.5" customHeight="1">
      <c r="A37" s="188"/>
      <c r="B37" s="189"/>
      <c r="C37" s="224"/>
      <c r="D37" s="225"/>
      <c r="E37" s="226"/>
      <c r="F37" s="192"/>
      <c r="G37" s="150"/>
      <c r="H37" s="193"/>
      <c r="I37" s="194"/>
      <c r="J37" s="195"/>
      <c r="K37" s="196"/>
      <c r="L37" s="172"/>
      <c r="M37" s="197"/>
      <c r="N37" s="198"/>
      <c r="O37" s="193"/>
      <c r="P37" s="194"/>
      <c r="Q37" s="195"/>
      <c r="R37" s="199"/>
      <c r="S37" s="200"/>
      <c r="T37" s="201"/>
      <c r="U37" s="220"/>
      <c r="V37" s="221"/>
      <c r="W37" s="222"/>
      <c r="X37"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7" s="206"/>
      <c r="Z37" s="207"/>
      <c r="AA37" s="208"/>
      <c r="AB37" s="208" t="str">
        <f t="shared" si="2"/>
        <v>In the percentage of households having food diversity indicative of Phase 1 and 2 is of %, the percentage having a food diversity indicative phase 3 is of %, and the percentage having a food diversity indicative of  Phase 4 and 5 is of %.</v>
      </c>
      <c r="AC37" s="209"/>
      <c r="AD37" s="210"/>
      <c r="AE37" s="211"/>
      <c r="AF37" s="212"/>
      <c r="AG37" s="200"/>
      <c r="AH37"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7" s="209"/>
      <c r="AJ37" s="210"/>
      <c r="AK37" s="213"/>
      <c r="AL37"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7" s="214"/>
      <c r="AN37" s="215"/>
      <c r="AO37" s="216"/>
      <c r="AP37" s="217"/>
      <c r="AQ37"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7" s="143"/>
      <c r="AS37" s="143"/>
      <c r="AT37" s="143"/>
      <c r="AU37" s="143"/>
      <c r="AV37" s="143"/>
      <c r="AW37" s="143" t="str">
        <f t="shared" si="6"/>
        <v>Inin the last 30 days (because of a lack of food) the % of HH that begged is%, the proportion that sold last female animal is %, and the percentage of HH that engaged in illegal income earning activities such as theft and prostitution was %</v>
      </c>
      <c r="AX37" s="143"/>
      <c r="AY37" s="143"/>
      <c r="AZ37" s="143"/>
      <c r="BA37" s="143"/>
      <c r="BB37" s="143" t="str">
        <f t="shared" si="7"/>
        <v>In the percentage of HH eating 0 meal per day is of %, the percentage of HH eating 1 meal per day is of %, the percentage of HH eating 2 meals per day is of  %, the percentage of HH eating 3 meals per day is of %</v>
      </c>
      <c r="BC37" s="143"/>
      <c r="BD37" s="143"/>
      <c r="BE37" s="143"/>
      <c r="BF37" s="143"/>
      <c r="BG37"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7" s="145"/>
      <c r="BI37" s="145"/>
      <c r="BJ37" s="145"/>
      <c r="BK37" s="145"/>
      <c r="BL37" s="145" t="str">
        <f t="shared" si="9"/>
        <v>InReason for Displacement is intercommuncal conflict for % is armed confluct for % is natural disaster for is search for services such as  (health, education, etc.)%</v>
      </c>
      <c r="BM37" s="145"/>
      <c r="BN37" s="145"/>
      <c r="BO37" s="145"/>
      <c r="BP37" s="145"/>
      <c r="BQ37" s="145"/>
      <c r="BR37" s="145"/>
      <c r="BS37" s="145" t="str">
        <f t="shared" si="10"/>
        <v>InExpenditure on FoodIs less than 65% for % Is less than 65% for % %</v>
      </c>
      <c r="BT37" s="145"/>
      <c r="BU37" s="145"/>
      <c r="BV37" s="145"/>
      <c r="BW37" s="145"/>
      <c r="BX37" s="145" t="str">
        <f t="shared" si="11"/>
        <v>Sources of Cereals consumedInwas market for %, was own production for%, was HFA for %, was gifts for%</v>
      </c>
      <c r="BY37" s="145"/>
      <c r="BZ37" s="145" t="str">
        <f t="shared" si="12"/>
        <v xml:space="preserve">In%planted in the last agricultural season </v>
      </c>
      <c r="CA37" s="145"/>
      <c r="CB37" s="145"/>
      <c r="CC37" s="145"/>
      <c r="CD37" s="145"/>
      <c r="CE37" s="145" t="str">
        <f t="shared" si="13"/>
        <v>InThe percentage of HH that experienced a shock in the last month is %</v>
      </c>
      <c r="CF37" s="145"/>
      <c r="CG37" s="145"/>
      <c r="CH37" s="145"/>
      <c r="CI37" s="145"/>
      <c r="CJ37" s="145" t="str">
        <f t="shared" si="14"/>
        <v>Inthe percentage of HH with access to improved water sources ( including boreholes, piped water, covered wells) is %</v>
      </c>
      <c r="CK37" s="145"/>
      <c r="CL37" s="145" t="str">
        <f t="shared" si="15"/>
        <v>Inthe percentage of HH treating water is %</v>
      </c>
      <c r="CM37" s="145"/>
      <c r="CN37" s="145"/>
      <c r="CO37" s="145"/>
      <c r="CP37" t="str">
        <f t="shared" si="16"/>
        <v>Inthe percentage of hh with imrpoved water on premises is %, the percentage of HH who have to travel less than 30 minutes to access improved water is %, the percentage of HH that have to travel more than 30 minutes to access improved water is %</v>
      </c>
    </row>
    <row r="38" spans="1:94" ht="24.4" customHeight="1">
      <c r="A38" s="188"/>
      <c r="B38" s="189"/>
      <c r="C38" s="190"/>
      <c r="D38" s="191"/>
      <c r="E38" s="219"/>
      <c r="F38" s="192"/>
      <c r="G38" s="150"/>
      <c r="H38" s="193"/>
      <c r="I38" s="194"/>
      <c r="J38" s="195"/>
      <c r="K38" s="196"/>
      <c r="L38" s="172"/>
      <c r="M38" s="197"/>
      <c r="N38" s="198"/>
      <c r="O38" s="193"/>
      <c r="P38" s="194"/>
      <c r="Q38" s="195"/>
      <c r="R38" s="199"/>
      <c r="S38" s="200"/>
      <c r="T38" s="201"/>
      <c r="U38" s="206"/>
      <c r="V38" s="207"/>
      <c r="W38" s="208"/>
      <c r="X38"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8" s="206"/>
      <c r="Z38" s="207"/>
      <c r="AA38" s="208"/>
      <c r="AB38" s="208" t="str">
        <f t="shared" si="2"/>
        <v>In the percentage of households having food diversity indicative of Phase 1 and 2 is of %, the percentage having a food diversity indicative phase 3 is of %, and the percentage having a food diversity indicative of  Phase 4 and 5 is of %.</v>
      </c>
      <c r="AC38" s="209"/>
      <c r="AD38" s="210"/>
      <c r="AE38" s="211"/>
      <c r="AF38" s="212"/>
      <c r="AG38" s="200"/>
      <c r="AH38"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8" s="209"/>
      <c r="AJ38" s="210"/>
      <c r="AK38" s="213"/>
      <c r="AL38"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8" s="214"/>
      <c r="AN38" s="215"/>
      <c r="AO38" s="216"/>
      <c r="AP38" s="217"/>
      <c r="AQ38"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8" s="143"/>
      <c r="AS38" s="143"/>
      <c r="AT38" s="143"/>
      <c r="AU38" s="143"/>
      <c r="AV38" s="143"/>
      <c r="AW38" s="143" t="str">
        <f t="shared" si="6"/>
        <v>Inin the last 30 days (because of a lack of food) the % of HH that begged is%, the proportion that sold last female animal is %, and the percentage of HH that engaged in illegal income earning activities such as theft and prostitution was %</v>
      </c>
      <c r="AX38" s="143"/>
      <c r="AY38" s="143"/>
      <c r="AZ38" s="143"/>
      <c r="BA38" s="143"/>
      <c r="BB38" s="143" t="str">
        <f t="shared" si="7"/>
        <v>In the percentage of HH eating 0 meal per day is of %, the percentage of HH eating 1 meal per day is of %, the percentage of HH eating 2 meals per day is of  %, the percentage of HH eating 3 meals per day is of %</v>
      </c>
      <c r="BC38" s="143"/>
      <c r="BD38" s="143"/>
      <c r="BE38" s="143"/>
      <c r="BF38" s="143"/>
      <c r="BG38"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8" s="145"/>
      <c r="BI38" s="145"/>
      <c r="BJ38" s="145"/>
      <c r="BK38" s="145"/>
      <c r="BL38" s="145" t="str">
        <f t="shared" si="9"/>
        <v>InReason for Displacement is intercommuncal conflict for % is armed confluct for % is natural disaster for is search for services such as  (health, education, etc.)%</v>
      </c>
      <c r="BM38" s="145"/>
      <c r="BN38" s="145"/>
      <c r="BO38" s="145"/>
      <c r="BP38" s="145"/>
      <c r="BQ38" s="145"/>
      <c r="BR38" s="145"/>
      <c r="BS38" s="145" t="str">
        <f t="shared" si="10"/>
        <v>InExpenditure on FoodIs less than 65% for % Is less than 65% for % %</v>
      </c>
      <c r="BT38" s="145"/>
      <c r="BU38" s="145"/>
      <c r="BV38" s="145"/>
      <c r="BW38" s="145"/>
      <c r="BX38" s="145" t="str">
        <f t="shared" si="11"/>
        <v>Sources of Cereals consumedInwas market for %, was own production for%, was HFA for %, was gifts for%</v>
      </c>
      <c r="BY38" s="145"/>
      <c r="BZ38" s="145" t="str">
        <f t="shared" si="12"/>
        <v xml:space="preserve">In%planted in the last agricultural season </v>
      </c>
      <c r="CA38" s="145"/>
      <c r="CB38" s="145"/>
      <c r="CC38" s="145"/>
      <c r="CD38" s="145"/>
      <c r="CE38" s="145" t="str">
        <f t="shared" si="13"/>
        <v>InThe percentage of HH that experienced a shock in the last month is %</v>
      </c>
      <c r="CF38" s="145"/>
      <c r="CG38" s="145"/>
      <c r="CH38" s="145"/>
      <c r="CI38" s="145"/>
      <c r="CJ38" s="145" t="str">
        <f t="shared" si="14"/>
        <v>Inthe percentage of HH with access to improved water sources ( including boreholes, piped water, covered wells) is %</v>
      </c>
      <c r="CK38" s="145"/>
      <c r="CL38" s="145" t="str">
        <f t="shared" si="15"/>
        <v>Inthe percentage of HH treating water is %</v>
      </c>
      <c r="CM38" s="145"/>
      <c r="CN38" s="145"/>
      <c r="CO38" s="145"/>
      <c r="CP38" t="str">
        <f t="shared" si="16"/>
        <v>Inthe percentage of hh with imrpoved water on premises is %, the percentage of HH who have to travel less than 30 minutes to access improved water is %, the percentage of HH that have to travel more than 30 minutes to access improved water is %</v>
      </c>
    </row>
    <row r="39" spans="1:94" ht="24.4" customHeight="1">
      <c r="A39" s="188"/>
      <c r="B39" s="189"/>
      <c r="C39" s="190"/>
      <c r="D39" s="191"/>
      <c r="E39" s="219"/>
      <c r="F39" s="192"/>
      <c r="G39" s="150"/>
      <c r="H39" s="193"/>
      <c r="I39" s="194"/>
      <c r="J39" s="195"/>
      <c r="K39" s="196"/>
      <c r="L39" s="172"/>
      <c r="M39" s="197"/>
      <c r="N39" s="198"/>
      <c r="O39" s="193"/>
      <c r="P39" s="194"/>
      <c r="Q39" s="195"/>
      <c r="R39" s="199"/>
      <c r="S39" s="200"/>
      <c r="T39" s="201"/>
      <c r="U39" s="206"/>
      <c r="V39" s="207"/>
      <c r="W39" s="208"/>
      <c r="X39"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39" s="206"/>
      <c r="Z39" s="207"/>
      <c r="AA39" s="208"/>
      <c r="AB39" s="208" t="str">
        <f t="shared" si="2"/>
        <v>In the percentage of households having food diversity indicative of Phase 1 and 2 is of %, the percentage having a food diversity indicative phase 3 is of %, and the percentage having a food diversity indicative of  Phase 4 and 5 is of %.</v>
      </c>
      <c r="AC39" s="209"/>
      <c r="AD39" s="210"/>
      <c r="AE39" s="211"/>
      <c r="AF39" s="212"/>
      <c r="AG39" s="200"/>
      <c r="AH39"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39" s="209"/>
      <c r="AJ39" s="210"/>
      <c r="AK39" s="213"/>
      <c r="AL39"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39" s="214"/>
      <c r="AN39" s="215"/>
      <c r="AO39" s="216"/>
      <c r="AP39" s="217"/>
      <c r="AQ39"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39" s="143"/>
      <c r="AS39" s="143"/>
      <c r="AT39" s="143"/>
      <c r="AU39" s="143"/>
      <c r="AV39" s="143"/>
      <c r="AW39" s="143" t="str">
        <f t="shared" si="6"/>
        <v>Inin the last 30 days (because of a lack of food) the % of HH that begged is%, the proportion that sold last female animal is %, and the percentage of HH that engaged in illegal income earning activities such as theft and prostitution was %</v>
      </c>
      <c r="AX39" s="143"/>
      <c r="AY39" s="143"/>
      <c r="AZ39" s="143"/>
      <c r="BA39" s="143"/>
      <c r="BB39" s="143" t="str">
        <f t="shared" si="7"/>
        <v>In the percentage of HH eating 0 meal per day is of %, the percentage of HH eating 1 meal per day is of %, the percentage of HH eating 2 meals per day is of  %, the percentage of HH eating 3 meals per day is of %</v>
      </c>
      <c r="BC39" s="143"/>
      <c r="BD39" s="143"/>
      <c r="BE39" s="143"/>
      <c r="BF39" s="143"/>
      <c r="BG39"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39" s="145"/>
      <c r="BI39" s="145"/>
      <c r="BJ39" s="145"/>
      <c r="BK39" s="145"/>
      <c r="BL39" s="145" t="str">
        <f t="shared" si="9"/>
        <v>InReason for Displacement is intercommuncal conflict for % is armed confluct for % is natural disaster for is search for services such as  (health, education, etc.)%</v>
      </c>
      <c r="BM39" s="145"/>
      <c r="BN39" s="145"/>
      <c r="BO39" s="145"/>
      <c r="BP39" s="145"/>
      <c r="BQ39" s="145"/>
      <c r="BR39" s="145"/>
      <c r="BS39" s="145" t="str">
        <f t="shared" si="10"/>
        <v>InExpenditure on FoodIs less than 65% for % Is less than 65% for % %</v>
      </c>
      <c r="BT39" s="145"/>
      <c r="BU39" s="145"/>
      <c r="BV39" s="145"/>
      <c r="BW39" s="145"/>
      <c r="BX39" s="145" t="str">
        <f t="shared" si="11"/>
        <v>Sources of Cereals consumedInwas market for %, was own production for%, was HFA for %, was gifts for%</v>
      </c>
      <c r="BY39" s="145"/>
      <c r="BZ39" s="145" t="str">
        <f t="shared" si="12"/>
        <v xml:space="preserve">In%planted in the last agricultural season </v>
      </c>
      <c r="CA39" s="145"/>
      <c r="CB39" s="145"/>
      <c r="CC39" s="145"/>
      <c r="CD39" s="145"/>
      <c r="CE39" s="145" t="str">
        <f t="shared" si="13"/>
        <v>InThe percentage of HH that experienced a shock in the last month is %</v>
      </c>
      <c r="CF39" s="145"/>
      <c r="CG39" s="145"/>
      <c r="CH39" s="145"/>
      <c r="CI39" s="145"/>
      <c r="CJ39" s="145" t="str">
        <f t="shared" si="14"/>
        <v>Inthe percentage of HH with access to improved water sources ( including boreholes, piped water, covered wells) is %</v>
      </c>
      <c r="CK39" s="145"/>
      <c r="CL39" s="145" t="str">
        <f t="shared" si="15"/>
        <v>Inthe percentage of HH treating water is %</v>
      </c>
      <c r="CM39" s="145"/>
      <c r="CN39" s="145"/>
      <c r="CO39" s="145"/>
      <c r="CP39" t="str">
        <f t="shared" si="16"/>
        <v>Inthe percentage of hh with imrpoved water on premises is %, the percentage of HH who have to travel less than 30 minutes to access improved water is %, the percentage of HH that have to travel more than 30 minutes to access improved water is %</v>
      </c>
    </row>
    <row r="40" spans="1:94" ht="27" customHeight="1">
      <c r="A40" s="188"/>
      <c r="B40" s="189"/>
      <c r="C40" s="190"/>
      <c r="D40" s="191"/>
      <c r="E40" s="219"/>
      <c r="F40" s="192"/>
      <c r="G40" s="150"/>
      <c r="H40" s="193"/>
      <c r="I40" s="194"/>
      <c r="J40" s="195"/>
      <c r="K40" s="196"/>
      <c r="L40" s="172"/>
      <c r="M40" s="197"/>
      <c r="N40" s="198"/>
      <c r="O40" s="193"/>
      <c r="P40" s="194"/>
      <c r="Q40" s="195"/>
      <c r="R40" s="199"/>
      <c r="S40" s="200"/>
      <c r="T40" s="201"/>
      <c r="U40" s="206"/>
      <c r="V40" s="207"/>
      <c r="W40" s="208"/>
      <c r="X40"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0" s="206"/>
      <c r="Z40" s="207"/>
      <c r="AA40" s="208"/>
      <c r="AB40" s="208" t="str">
        <f t="shared" si="2"/>
        <v>In the percentage of households having food diversity indicative of Phase 1 and 2 is of %, the percentage having a food diversity indicative phase 3 is of %, and the percentage having a food diversity indicative of  Phase 4 and 5 is of %.</v>
      </c>
      <c r="AC40" s="209"/>
      <c r="AD40" s="210"/>
      <c r="AE40" s="211"/>
      <c r="AF40" s="212"/>
      <c r="AG40" s="200"/>
      <c r="AH40"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0" s="209"/>
      <c r="AJ40" s="210"/>
      <c r="AK40" s="213"/>
      <c r="AL40"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0" s="214"/>
      <c r="AN40" s="215"/>
      <c r="AO40" s="216"/>
      <c r="AP40" s="217"/>
      <c r="AQ40"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0" s="143"/>
      <c r="AS40" s="143"/>
      <c r="AT40" s="143"/>
      <c r="AU40" s="143"/>
      <c r="AV40" s="143"/>
      <c r="AW40" s="143" t="str">
        <f t="shared" si="6"/>
        <v>Inin the last 30 days (because of a lack of food) the % of HH that begged is%, the proportion that sold last female animal is %, and the percentage of HH that engaged in illegal income earning activities such as theft and prostitution was %</v>
      </c>
      <c r="AX40" s="143"/>
      <c r="AY40" s="143"/>
      <c r="AZ40" s="143"/>
      <c r="BA40" s="143"/>
      <c r="BB40" s="143" t="str">
        <f t="shared" si="7"/>
        <v>In the percentage of HH eating 0 meal per day is of %, the percentage of HH eating 1 meal per day is of %, the percentage of HH eating 2 meals per day is of  %, the percentage of HH eating 3 meals per day is of %</v>
      </c>
      <c r="BC40" s="143"/>
      <c r="BD40" s="143"/>
      <c r="BE40" s="143"/>
      <c r="BF40" s="143"/>
      <c r="BG40"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0" s="145"/>
      <c r="BI40" s="145"/>
      <c r="BJ40" s="145"/>
      <c r="BK40" s="145"/>
      <c r="BL40" s="145" t="str">
        <f t="shared" si="9"/>
        <v>InReason for Displacement is intercommuncal conflict for % is armed confluct for % is natural disaster for is search for services such as  (health, education, etc.)%</v>
      </c>
      <c r="BM40" s="145"/>
      <c r="BN40" s="145"/>
      <c r="BO40" s="145"/>
      <c r="BP40" s="145"/>
      <c r="BQ40" s="145"/>
      <c r="BR40" s="145"/>
      <c r="BS40" s="145" t="str">
        <f t="shared" si="10"/>
        <v>InExpenditure on FoodIs less than 65% for % Is less than 65% for % %</v>
      </c>
      <c r="BT40" s="145"/>
      <c r="BU40" s="145"/>
      <c r="BV40" s="145"/>
      <c r="BW40" s="145"/>
      <c r="BX40" s="145" t="str">
        <f t="shared" si="11"/>
        <v>Sources of Cereals consumedInwas market for %, was own production for%, was HFA for %, was gifts for%</v>
      </c>
      <c r="BY40" s="145"/>
      <c r="BZ40" s="145" t="str">
        <f t="shared" si="12"/>
        <v xml:space="preserve">In%planted in the last agricultural season </v>
      </c>
      <c r="CA40" s="145"/>
      <c r="CB40" s="145"/>
      <c r="CC40" s="145"/>
      <c r="CD40" s="145"/>
      <c r="CE40" s="145" t="str">
        <f t="shared" si="13"/>
        <v>InThe percentage of HH that experienced a shock in the last month is %</v>
      </c>
      <c r="CF40" s="145"/>
      <c r="CG40" s="145"/>
      <c r="CH40" s="145"/>
      <c r="CI40" s="145"/>
      <c r="CJ40" s="145" t="str">
        <f t="shared" si="14"/>
        <v>Inthe percentage of HH with access to improved water sources ( including boreholes, piped water, covered wells) is %</v>
      </c>
      <c r="CK40" s="145"/>
      <c r="CL40" s="145" t="str">
        <f t="shared" si="15"/>
        <v>Inthe percentage of HH treating water is %</v>
      </c>
      <c r="CM40" s="145"/>
      <c r="CN40" s="145"/>
      <c r="CO40" s="145"/>
      <c r="CP40" t="str">
        <f t="shared" si="16"/>
        <v>Inthe percentage of hh with imrpoved water on premises is %, the percentage of HH who have to travel less than 30 minutes to access improved water is %, the percentage of HH that have to travel more than 30 minutes to access improved water is %</v>
      </c>
    </row>
    <row r="41" spans="1:94" ht="20.65" customHeight="1">
      <c r="A41" s="188"/>
      <c r="B41" s="189"/>
      <c r="C41" s="227"/>
      <c r="D41" s="228"/>
      <c r="E41" s="229"/>
      <c r="F41" s="192"/>
      <c r="G41" s="150"/>
      <c r="H41" s="193"/>
      <c r="I41" s="194"/>
      <c r="J41" s="195"/>
      <c r="K41" s="196"/>
      <c r="L41" s="172"/>
      <c r="M41" s="197"/>
      <c r="N41" s="198"/>
      <c r="O41" s="193"/>
      <c r="P41" s="194"/>
      <c r="Q41" s="195"/>
      <c r="R41" s="199"/>
      <c r="S41" s="200"/>
      <c r="T41" s="201"/>
      <c r="U41" s="206"/>
      <c r="V41" s="207"/>
      <c r="W41" s="208"/>
      <c r="X41"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1" s="206"/>
      <c r="Z41" s="207"/>
      <c r="AA41" s="208"/>
      <c r="AB41" s="208" t="str">
        <f t="shared" si="2"/>
        <v>In the percentage of households having food diversity indicative of Phase 1 and 2 is of %, the percentage having a food diversity indicative phase 3 is of %, and the percentage having a food diversity indicative of  Phase 4 and 5 is of %.</v>
      </c>
      <c r="AC41" s="209"/>
      <c r="AD41" s="210"/>
      <c r="AE41" s="211"/>
      <c r="AF41" s="212"/>
      <c r="AG41" s="200"/>
      <c r="AH41"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1" s="209"/>
      <c r="AJ41" s="210"/>
      <c r="AK41" s="213"/>
      <c r="AL41"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1" s="214"/>
      <c r="AN41" s="215"/>
      <c r="AO41" s="216"/>
      <c r="AP41" s="217"/>
      <c r="AQ41"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1" s="143"/>
      <c r="AS41" s="143"/>
      <c r="AT41" s="143"/>
      <c r="AU41" s="143"/>
      <c r="AV41" s="143"/>
      <c r="AW41" s="143" t="str">
        <f t="shared" si="6"/>
        <v>Inin the last 30 days (because of a lack of food) the % of HH that begged is%, the proportion that sold last female animal is %, and the percentage of HH that engaged in illegal income earning activities such as theft and prostitution was %</v>
      </c>
      <c r="AX41" s="143"/>
      <c r="AY41" s="143"/>
      <c r="AZ41" s="143"/>
      <c r="BA41" s="143"/>
      <c r="BB41" s="143" t="str">
        <f t="shared" si="7"/>
        <v>In the percentage of HH eating 0 meal per day is of %, the percentage of HH eating 1 meal per day is of %, the percentage of HH eating 2 meals per day is of  %, the percentage of HH eating 3 meals per day is of %</v>
      </c>
      <c r="BC41" s="143"/>
      <c r="BD41" s="143"/>
      <c r="BE41" s="143"/>
      <c r="BF41" s="143"/>
      <c r="BG41"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1" s="145"/>
      <c r="BI41" s="145"/>
      <c r="BJ41" s="145"/>
      <c r="BK41" s="145"/>
      <c r="BL41" s="145" t="str">
        <f t="shared" si="9"/>
        <v>InReason for Displacement is intercommuncal conflict for % is armed confluct for % is natural disaster for is search for services such as  (health, education, etc.)%</v>
      </c>
      <c r="BM41" s="145"/>
      <c r="BN41" s="145"/>
      <c r="BO41" s="145"/>
      <c r="BP41" s="145"/>
      <c r="BQ41" s="145"/>
      <c r="BR41" s="145"/>
      <c r="BS41" s="145" t="str">
        <f t="shared" si="10"/>
        <v>InExpenditure on FoodIs less than 65% for % Is less than 65% for % %</v>
      </c>
      <c r="BT41" s="145"/>
      <c r="BU41" s="145"/>
      <c r="BV41" s="145"/>
      <c r="BW41" s="145"/>
      <c r="BX41" s="145" t="str">
        <f t="shared" si="11"/>
        <v>Sources of Cereals consumedInwas market for %, was own production for%, was HFA for %, was gifts for%</v>
      </c>
      <c r="BY41" s="145"/>
      <c r="BZ41" s="145" t="str">
        <f t="shared" si="12"/>
        <v xml:space="preserve">In%planted in the last agricultural season </v>
      </c>
      <c r="CA41" s="145"/>
      <c r="CB41" s="145"/>
      <c r="CC41" s="145"/>
      <c r="CD41" s="145"/>
      <c r="CE41" s="145" t="str">
        <f t="shared" si="13"/>
        <v>InThe percentage of HH that experienced a shock in the last month is %</v>
      </c>
      <c r="CF41" s="145"/>
      <c r="CG41" s="145"/>
      <c r="CH41" s="145"/>
      <c r="CI41" s="145"/>
      <c r="CJ41" s="145" t="str">
        <f t="shared" si="14"/>
        <v>Inthe percentage of HH with access to improved water sources ( including boreholes, piped water, covered wells) is %</v>
      </c>
      <c r="CK41" s="145"/>
      <c r="CL41" s="145" t="str">
        <f t="shared" si="15"/>
        <v>Inthe percentage of HH treating water is %</v>
      </c>
      <c r="CM41" s="145"/>
      <c r="CN41" s="145"/>
      <c r="CO41" s="145"/>
      <c r="CP41" t="str">
        <f t="shared" si="16"/>
        <v>Inthe percentage of hh with imrpoved water on premises is %, the percentage of HH who have to travel less than 30 minutes to access improved water is %, the percentage of HH that have to travel more than 30 minutes to access improved water is %</v>
      </c>
    </row>
    <row r="42" spans="1:94" ht="33.4" customHeight="1">
      <c r="A42" s="188"/>
      <c r="B42" s="189"/>
      <c r="C42" s="224"/>
      <c r="D42" s="225"/>
      <c r="E42" s="226"/>
      <c r="F42" s="192"/>
      <c r="G42" s="150"/>
      <c r="H42" s="193"/>
      <c r="I42" s="194"/>
      <c r="J42" s="195"/>
      <c r="K42" s="196"/>
      <c r="L42" s="172"/>
      <c r="M42" s="197"/>
      <c r="N42" s="198"/>
      <c r="O42" s="193"/>
      <c r="P42" s="194"/>
      <c r="Q42" s="195"/>
      <c r="R42" s="199"/>
      <c r="S42" s="200"/>
      <c r="T42" s="201"/>
      <c r="U42" s="206"/>
      <c r="V42" s="207"/>
      <c r="W42" s="208"/>
      <c r="X42"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2" s="206"/>
      <c r="Z42" s="207"/>
      <c r="AA42" s="208"/>
      <c r="AB42" s="208" t="str">
        <f t="shared" si="2"/>
        <v>In the percentage of households having food diversity indicative of Phase 1 and 2 is of %, the percentage having a food diversity indicative phase 3 is of %, and the percentage having a food diversity indicative of  Phase 4 and 5 is of %.</v>
      </c>
      <c r="AC42" s="209"/>
      <c r="AD42" s="210"/>
      <c r="AE42" s="211"/>
      <c r="AF42" s="212"/>
      <c r="AG42" s="200"/>
      <c r="AH42"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2" s="209"/>
      <c r="AJ42" s="210"/>
      <c r="AK42" s="213"/>
      <c r="AL42"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2" s="214"/>
      <c r="AN42" s="215"/>
      <c r="AO42" s="216"/>
      <c r="AP42" s="217"/>
      <c r="AQ42"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2" s="143"/>
      <c r="AS42" s="143"/>
      <c r="AT42" s="143"/>
      <c r="AU42" s="143"/>
      <c r="AV42" s="143"/>
      <c r="AW42" s="143" t="str">
        <f t="shared" si="6"/>
        <v>Inin the last 30 days (because of a lack of food) the % of HH that begged is%, the proportion that sold last female animal is %, and the percentage of HH that engaged in illegal income earning activities such as theft and prostitution was %</v>
      </c>
      <c r="AX42" s="143"/>
      <c r="AY42" s="143"/>
      <c r="AZ42" s="143"/>
      <c r="BA42" s="143"/>
      <c r="BB42" s="143" t="str">
        <f t="shared" si="7"/>
        <v>In the percentage of HH eating 0 meal per day is of %, the percentage of HH eating 1 meal per day is of %, the percentage of HH eating 2 meals per day is of  %, the percentage of HH eating 3 meals per day is of %</v>
      </c>
      <c r="BC42" s="143"/>
      <c r="BD42" s="143"/>
      <c r="BE42" s="143"/>
      <c r="BF42" s="143"/>
      <c r="BG42"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2" s="145"/>
      <c r="BI42" s="145"/>
      <c r="BJ42" s="145"/>
      <c r="BK42" s="145"/>
      <c r="BL42" s="145" t="str">
        <f t="shared" si="9"/>
        <v>InReason for Displacement is intercommuncal conflict for % is armed confluct for % is natural disaster for is search for services such as  (health, education, etc.)%</v>
      </c>
      <c r="BM42" s="145"/>
      <c r="BN42" s="145"/>
      <c r="BO42" s="145"/>
      <c r="BP42" s="145"/>
      <c r="BQ42" s="145"/>
      <c r="BR42" s="145"/>
      <c r="BS42" s="145" t="str">
        <f t="shared" si="10"/>
        <v>InExpenditure on FoodIs less than 65% for % Is less than 65% for % %</v>
      </c>
      <c r="BT42" s="145"/>
      <c r="BU42" s="145"/>
      <c r="BV42" s="145"/>
      <c r="BW42" s="145"/>
      <c r="BX42" s="145" t="str">
        <f t="shared" si="11"/>
        <v>Sources of Cereals consumedInwas market for %, was own production for%, was HFA for %, was gifts for%</v>
      </c>
      <c r="BY42" s="145"/>
      <c r="BZ42" s="145" t="str">
        <f t="shared" si="12"/>
        <v xml:space="preserve">In%planted in the last agricultural season </v>
      </c>
      <c r="CA42" s="145"/>
      <c r="CB42" s="145"/>
      <c r="CC42" s="145"/>
      <c r="CD42" s="145"/>
      <c r="CE42" s="145" t="str">
        <f t="shared" si="13"/>
        <v>InThe percentage of HH that experienced a shock in the last month is %</v>
      </c>
      <c r="CF42" s="145"/>
      <c r="CG42" s="145"/>
      <c r="CH42" s="145"/>
      <c r="CI42" s="145"/>
      <c r="CJ42" s="145" t="str">
        <f t="shared" si="14"/>
        <v>Inthe percentage of HH with access to improved water sources ( including boreholes, piped water, covered wells) is %</v>
      </c>
      <c r="CK42" s="145"/>
      <c r="CL42" s="145" t="str">
        <f t="shared" si="15"/>
        <v>Inthe percentage of HH treating water is %</v>
      </c>
      <c r="CM42" s="145"/>
      <c r="CN42" s="145"/>
      <c r="CO42" s="145"/>
      <c r="CP42" t="str">
        <f t="shared" si="16"/>
        <v>Inthe percentage of hh with imrpoved water on premises is %, the percentage of HH who have to travel less than 30 minutes to access improved water is %, the percentage of HH that have to travel more than 30 minutes to access improved water is %</v>
      </c>
    </row>
    <row r="43" spans="1:94" ht="23.65" customHeight="1">
      <c r="A43" s="188"/>
      <c r="B43" s="189"/>
      <c r="C43" s="190"/>
      <c r="D43" s="191"/>
      <c r="E43" s="219"/>
      <c r="F43" s="244"/>
      <c r="G43" s="238"/>
      <c r="H43" s="245"/>
      <c r="I43" s="245"/>
      <c r="J43" s="245"/>
      <c r="K43" s="245"/>
      <c r="L43" s="172"/>
      <c r="M43" s="233"/>
      <c r="N43" s="246"/>
      <c r="O43" s="247"/>
      <c r="P43" s="247"/>
      <c r="Q43" s="247"/>
      <c r="R43" s="247"/>
      <c r="S43" s="200"/>
      <c r="T43" s="248"/>
      <c r="U43" s="206"/>
      <c r="V43" s="207"/>
      <c r="W43" s="208"/>
      <c r="X43"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3" s="206"/>
      <c r="Z43" s="207"/>
      <c r="AA43" s="208"/>
      <c r="AB43" s="208" t="str">
        <f t="shared" si="2"/>
        <v>In the percentage of households having food diversity indicative of Phase 1 and 2 is of %, the percentage having a food diversity indicative phase 3 is of %, and the percentage having a food diversity indicative of  Phase 4 and 5 is of %.</v>
      </c>
      <c r="AC43" s="209"/>
      <c r="AD43" s="210"/>
      <c r="AE43" s="211"/>
      <c r="AF43" s="212"/>
      <c r="AG43" s="200"/>
      <c r="AH43"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3" s="209"/>
      <c r="AJ43" s="210"/>
      <c r="AK43" s="213"/>
      <c r="AL43"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3" s="214"/>
      <c r="AN43" s="215"/>
      <c r="AO43" s="216"/>
      <c r="AP43" s="217"/>
      <c r="AQ43"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3" s="143"/>
      <c r="AS43" s="143"/>
      <c r="AT43" s="143"/>
      <c r="AU43" s="143"/>
      <c r="AV43" s="143"/>
      <c r="AW43" s="143" t="str">
        <f t="shared" si="6"/>
        <v>Inin the last 30 days (because of a lack of food) the % of HH that begged is%, the proportion that sold last female animal is %, and the percentage of HH that engaged in illegal income earning activities such as theft and prostitution was %</v>
      </c>
      <c r="AX43" s="143"/>
      <c r="AY43" s="143"/>
      <c r="AZ43" s="143"/>
      <c r="BA43" s="143"/>
      <c r="BB43" s="143" t="str">
        <f t="shared" si="7"/>
        <v>In the percentage of HH eating 0 meal per day is of %, the percentage of HH eating 1 meal per day is of %, the percentage of HH eating 2 meals per day is of  %, the percentage of HH eating 3 meals per day is of %</v>
      </c>
      <c r="BC43" s="143"/>
      <c r="BD43" s="143"/>
      <c r="BE43" s="143"/>
      <c r="BF43" s="143"/>
      <c r="BG43"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3" s="145"/>
      <c r="BI43" s="145"/>
      <c r="BJ43" s="145"/>
      <c r="BK43" s="145"/>
      <c r="BL43" s="145" t="str">
        <f t="shared" si="9"/>
        <v>InReason for Displacement is intercommuncal conflict for % is armed confluct for % is natural disaster for is search for services such as  (health, education, etc.)%</v>
      </c>
      <c r="BM43" s="145"/>
      <c r="BN43" s="145"/>
      <c r="BO43" s="145"/>
      <c r="BP43" s="145"/>
      <c r="BQ43" s="145"/>
      <c r="BR43" s="145"/>
      <c r="BS43" s="145" t="str">
        <f t="shared" si="10"/>
        <v>InExpenditure on FoodIs less than 65% for % Is less than 65% for % %</v>
      </c>
      <c r="BT43" s="145"/>
      <c r="BU43" s="145"/>
      <c r="BV43" s="145"/>
      <c r="BW43" s="145"/>
      <c r="BX43" s="145" t="str">
        <f t="shared" si="11"/>
        <v>Sources of Cereals consumedInwas market for %, was own production for%, was HFA for %, was gifts for%</v>
      </c>
      <c r="BY43" s="145"/>
      <c r="BZ43" s="145" t="str">
        <f t="shared" si="12"/>
        <v xml:space="preserve">In%planted in the last agricultural season </v>
      </c>
      <c r="CA43" s="145"/>
      <c r="CB43" s="145"/>
      <c r="CC43" s="145"/>
      <c r="CD43" s="145"/>
      <c r="CE43" s="145" t="str">
        <f t="shared" si="13"/>
        <v>InThe percentage of HH that experienced a shock in the last month is %</v>
      </c>
      <c r="CF43" s="145"/>
      <c r="CG43" s="145"/>
      <c r="CH43" s="145"/>
      <c r="CI43" s="145"/>
      <c r="CJ43" s="145" t="str">
        <f t="shared" si="14"/>
        <v>Inthe percentage of HH with access to improved water sources ( including boreholes, piped water, covered wells) is %</v>
      </c>
      <c r="CK43" s="145"/>
      <c r="CL43" s="145" t="str">
        <f t="shared" si="15"/>
        <v>Inthe percentage of HH treating water is %</v>
      </c>
      <c r="CM43" s="145"/>
      <c r="CN43" s="145"/>
      <c r="CO43" s="145"/>
      <c r="CP43" t="str">
        <f t="shared" si="16"/>
        <v>Inthe percentage of hh with imrpoved water on premises is %, the percentage of HH who have to travel less than 30 minutes to access improved water is %, the percentage of HH that have to travel more than 30 minutes to access improved water is %</v>
      </c>
    </row>
    <row r="44" spans="1:94" ht="34.5" customHeight="1">
      <c r="A44" s="188"/>
      <c r="B44" s="189"/>
      <c r="C44" s="190"/>
      <c r="D44" s="191"/>
      <c r="E44" s="219"/>
      <c r="F44" s="192"/>
      <c r="G44" s="150"/>
      <c r="H44" s="193"/>
      <c r="I44" s="194"/>
      <c r="J44" s="195"/>
      <c r="K44" s="196"/>
      <c r="L44" s="172"/>
      <c r="M44" s="197"/>
      <c r="N44" s="198"/>
      <c r="O44" s="193"/>
      <c r="P44" s="194"/>
      <c r="Q44" s="195"/>
      <c r="R44" s="199"/>
      <c r="S44" s="200"/>
      <c r="T44" s="201"/>
      <c r="U44" s="206"/>
      <c r="V44" s="207"/>
      <c r="W44" s="208"/>
      <c r="X44"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4" s="206"/>
      <c r="Z44" s="207"/>
      <c r="AA44" s="208"/>
      <c r="AB44" s="208" t="str">
        <f t="shared" si="2"/>
        <v>In the percentage of households having food diversity indicative of Phase 1 and 2 is of %, the percentage having a food diversity indicative phase 3 is of %, and the percentage having a food diversity indicative of  Phase 4 and 5 is of %.</v>
      </c>
      <c r="AC44" s="209"/>
      <c r="AD44" s="210"/>
      <c r="AE44" s="211"/>
      <c r="AF44" s="212"/>
      <c r="AG44" s="200"/>
      <c r="AH44"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4" s="209"/>
      <c r="AJ44" s="210"/>
      <c r="AK44" s="213"/>
      <c r="AL44"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4" s="214"/>
      <c r="AN44" s="215"/>
      <c r="AO44" s="216"/>
      <c r="AP44" s="217"/>
      <c r="AQ44"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4" s="143"/>
      <c r="AS44" s="143"/>
      <c r="AT44" s="143"/>
      <c r="AU44" s="143"/>
      <c r="AV44" s="143"/>
      <c r="AW44" s="143" t="str">
        <f t="shared" si="6"/>
        <v>Inin the last 30 days (because of a lack of food) the % of HH that begged is%, the proportion that sold last female animal is %, and the percentage of HH that engaged in illegal income earning activities such as theft and prostitution was %</v>
      </c>
      <c r="AX44" s="143"/>
      <c r="AY44" s="143"/>
      <c r="AZ44" s="143"/>
      <c r="BA44" s="143"/>
      <c r="BB44" s="143" t="str">
        <f t="shared" si="7"/>
        <v>In the percentage of HH eating 0 meal per day is of %, the percentage of HH eating 1 meal per day is of %, the percentage of HH eating 2 meals per day is of  %, the percentage of HH eating 3 meals per day is of %</v>
      </c>
      <c r="BC44" s="143"/>
      <c r="BD44" s="143"/>
      <c r="BE44" s="143"/>
      <c r="BF44" s="143"/>
      <c r="BG44"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4" s="145"/>
      <c r="BI44" s="145"/>
      <c r="BJ44" s="145"/>
      <c r="BK44" s="145"/>
      <c r="BL44" s="145" t="str">
        <f t="shared" si="9"/>
        <v>InReason for Displacement is intercommuncal conflict for % is armed confluct for % is natural disaster for is search for services such as  (health, education, etc.)%</v>
      </c>
      <c r="BM44" s="145"/>
      <c r="BN44" s="145"/>
      <c r="BO44" s="145"/>
      <c r="BP44" s="145"/>
      <c r="BQ44" s="145"/>
      <c r="BR44" s="145"/>
      <c r="BS44" s="145" t="str">
        <f t="shared" si="10"/>
        <v>InExpenditure on FoodIs less than 65% for % Is less than 65% for % %</v>
      </c>
      <c r="BT44" s="145"/>
      <c r="BU44" s="145"/>
      <c r="BV44" s="145"/>
      <c r="BW44" s="145"/>
      <c r="BX44" s="145" t="str">
        <f t="shared" si="11"/>
        <v>Sources of Cereals consumedInwas market for %, was own production for%, was HFA for %, was gifts for%</v>
      </c>
      <c r="BY44" s="145"/>
      <c r="BZ44" s="145" t="str">
        <f t="shared" si="12"/>
        <v xml:space="preserve">In%planted in the last agricultural season </v>
      </c>
      <c r="CA44" s="145"/>
      <c r="CB44" s="145"/>
      <c r="CC44" s="145"/>
      <c r="CD44" s="145"/>
      <c r="CE44" s="145" t="str">
        <f t="shared" si="13"/>
        <v>InThe percentage of HH that experienced a shock in the last month is %</v>
      </c>
      <c r="CF44" s="145"/>
      <c r="CG44" s="145"/>
      <c r="CH44" s="145"/>
      <c r="CI44" s="145"/>
      <c r="CJ44" s="145" t="str">
        <f t="shared" si="14"/>
        <v>Inthe percentage of HH with access to improved water sources ( including boreholes, piped water, covered wells) is %</v>
      </c>
      <c r="CK44" s="145"/>
      <c r="CL44" s="145" t="str">
        <f t="shared" si="15"/>
        <v>Inthe percentage of HH treating water is %</v>
      </c>
      <c r="CM44" s="145"/>
      <c r="CN44" s="145"/>
      <c r="CO44" s="145"/>
      <c r="CP44" t="str">
        <f t="shared" si="16"/>
        <v>Inthe percentage of hh with imrpoved water on premises is %, the percentage of HH who have to travel less than 30 minutes to access improved water is %, the percentage of HH that have to travel more than 30 minutes to access improved water is %</v>
      </c>
    </row>
    <row r="45" spans="1:94" ht="28.5" customHeight="1">
      <c r="A45" s="188"/>
      <c r="B45" s="189"/>
      <c r="C45" s="190"/>
      <c r="D45" s="191"/>
      <c r="E45" s="219"/>
      <c r="F45" s="192"/>
      <c r="G45" s="150"/>
      <c r="H45" s="193"/>
      <c r="I45" s="194"/>
      <c r="J45" s="195"/>
      <c r="K45" s="196"/>
      <c r="L45" s="172"/>
      <c r="M45" s="197"/>
      <c r="N45" s="198"/>
      <c r="O45" s="193"/>
      <c r="P45" s="194"/>
      <c r="Q45" s="195"/>
      <c r="R45" s="199"/>
      <c r="S45" s="200"/>
      <c r="T45" s="201"/>
      <c r="U45" s="206"/>
      <c r="V45" s="207"/>
      <c r="W45" s="208"/>
      <c r="X45"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5" s="206"/>
      <c r="Z45" s="207"/>
      <c r="AA45" s="208"/>
      <c r="AB45" s="208" t="str">
        <f t="shared" si="2"/>
        <v>In the percentage of households having food diversity indicative of Phase 1 and 2 is of %, the percentage having a food diversity indicative phase 3 is of %, and the percentage having a food diversity indicative of  Phase 4 and 5 is of %.</v>
      </c>
      <c r="AC45" s="209"/>
      <c r="AD45" s="210"/>
      <c r="AE45" s="211"/>
      <c r="AF45" s="212"/>
      <c r="AG45" s="200"/>
      <c r="AH45"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5" s="209"/>
      <c r="AJ45" s="210"/>
      <c r="AK45" s="213"/>
      <c r="AL45"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5" s="214"/>
      <c r="AN45" s="215"/>
      <c r="AO45" s="216"/>
      <c r="AP45" s="217"/>
      <c r="AQ45"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5" s="143"/>
      <c r="AS45" s="143"/>
      <c r="AT45" s="143"/>
      <c r="AU45" s="143"/>
      <c r="AV45" s="143"/>
      <c r="AW45" s="143" t="str">
        <f t="shared" si="6"/>
        <v>Inin the last 30 days (because of a lack of food) the % of HH that begged is%, the proportion that sold last female animal is %, and the percentage of HH that engaged in illegal income earning activities such as theft and prostitution was %</v>
      </c>
      <c r="AX45" s="143"/>
      <c r="AY45" s="143"/>
      <c r="AZ45" s="143"/>
      <c r="BA45" s="143"/>
      <c r="BB45" s="143" t="str">
        <f t="shared" si="7"/>
        <v>In the percentage of HH eating 0 meal per day is of %, the percentage of HH eating 1 meal per day is of %, the percentage of HH eating 2 meals per day is of  %, the percentage of HH eating 3 meals per day is of %</v>
      </c>
      <c r="BC45" s="143"/>
      <c r="BD45" s="143"/>
      <c r="BE45" s="143"/>
      <c r="BF45" s="143"/>
      <c r="BG45"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5" s="145"/>
      <c r="BI45" s="145"/>
      <c r="BJ45" s="145"/>
      <c r="BK45" s="145"/>
      <c r="BL45" s="145" t="str">
        <f t="shared" si="9"/>
        <v>InReason for Displacement is intercommuncal conflict for % is armed confluct for % is natural disaster for is search for services such as  (health, education, etc.)%</v>
      </c>
      <c r="BM45" s="145"/>
      <c r="BN45" s="145"/>
      <c r="BO45" s="145"/>
      <c r="BP45" s="145"/>
      <c r="BQ45" s="145"/>
      <c r="BR45" s="145"/>
      <c r="BS45" s="145" t="str">
        <f t="shared" si="10"/>
        <v>InExpenditure on FoodIs less than 65% for % Is less than 65% for % %</v>
      </c>
      <c r="BT45" s="145"/>
      <c r="BU45" s="145"/>
      <c r="BV45" s="145"/>
      <c r="BW45" s="145"/>
      <c r="BX45" s="145" t="str">
        <f t="shared" si="11"/>
        <v>Sources of Cereals consumedInwas market for %, was own production for%, was HFA for %, was gifts for%</v>
      </c>
      <c r="BY45" s="145"/>
      <c r="BZ45" s="145" t="str">
        <f t="shared" si="12"/>
        <v xml:space="preserve">In%planted in the last agricultural season </v>
      </c>
      <c r="CA45" s="145"/>
      <c r="CB45" s="145"/>
      <c r="CC45" s="145"/>
      <c r="CD45" s="145"/>
      <c r="CE45" s="145" t="str">
        <f t="shared" si="13"/>
        <v>InThe percentage of HH that experienced a shock in the last month is %</v>
      </c>
      <c r="CF45" s="145"/>
      <c r="CG45" s="145"/>
      <c r="CH45" s="145"/>
      <c r="CI45" s="145"/>
      <c r="CJ45" s="145" t="str">
        <f t="shared" si="14"/>
        <v>Inthe percentage of HH with access to improved water sources ( including boreholes, piped water, covered wells) is %</v>
      </c>
      <c r="CK45" s="145"/>
      <c r="CL45" s="145" t="str">
        <f t="shared" si="15"/>
        <v>Inthe percentage of HH treating water is %</v>
      </c>
      <c r="CM45" s="145"/>
      <c r="CN45" s="145"/>
      <c r="CO45" s="145"/>
      <c r="CP45" t="str">
        <f t="shared" si="16"/>
        <v>Inthe percentage of hh with imrpoved water on premises is %, the percentage of HH who have to travel less than 30 minutes to access improved water is %, the percentage of HH that have to travel more than 30 minutes to access improved water is %</v>
      </c>
    </row>
    <row r="46" spans="1:94" ht="33.4" customHeight="1">
      <c r="A46" s="188"/>
      <c r="B46" s="189"/>
      <c r="C46" s="190"/>
      <c r="D46" s="191"/>
      <c r="E46" s="219"/>
      <c r="F46" s="192"/>
      <c r="G46" s="150"/>
      <c r="H46" s="193"/>
      <c r="I46" s="194"/>
      <c r="J46" s="195"/>
      <c r="K46" s="196"/>
      <c r="L46" s="172"/>
      <c r="M46" s="197"/>
      <c r="N46" s="198"/>
      <c r="O46" s="193"/>
      <c r="P46" s="194"/>
      <c r="Q46" s="195"/>
      <c r="R46" s="199"/>
      <c r="S46" s="200"/>
      <c r="T46" s="201"/>
      <c r="U46" s="206"/>
      <c r="V46" s="207"/>
      <c r="W46" s="208"/>
      <c r="X46"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6" s="206"/>
      <c r="Z46" s="207"/>
      <c r="AA46" s="208"/>
      <c r="AB46" s="208" t="str">
        <f t="shared" si="2"/>
        <v>In the percentage of households having food diversity indicative of Phase 1 and 2 is of %, the percentage having a food diversity indicative phase 3 is of %, and the percentage having a food diversity indicative of  Phase 4 and 5 is of %.</v>
      </c>
      <c r="AC46" s="209"/>
      <c r="AD46" s="210"/>
      <c r="AE46" s="211"/>
      <c r="AF46" s="212"/>
      <c r="AG46" s="200"/>
      <c r="AH46"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6" s="209"/>
      <c r="AJ46" s="210"/>
      <c r="AK46" s="213"/>
      <c r="AL46"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6" s="214"/>
      <c r="AN46" s="215"/>
      <c r="AO46" s="216"/>
      <c r="AP46" s="217"/>
      <c r="AQ46"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6" s="143"/>
      <c r="AS46" s="143"/>
      <c r="AT46" s="143"/>
      <c r="AU46" s="143"/>
      <c r="AV46" s="143"/>
      <c r="AW46" s="143" t="str">
        <f t="shared" si="6"/>
        <v>Inin the last 30 days (because of a lack of food) the % of HH that begged is%, the proportion that sold last female animal is %, and the percentage of HH that engaged in illegal income earning activities such as theft and prostitution was %</v>
      </c>
      <c r="AX46" s="143"/>
      <c r="AY46" s="143"/>
      <c r="AZ46" s="143"/>
      <c r="BA46" s="143"/>
      <c r="BB46" s="143" t="str">
        <f t="shared" si="7"/>
        <v>In the percentage of HH eating 0 meal per day is of %, the percentage of HH eating 1 meal per day is of %, the percentage of HH eating 2 meals per day is of  %, the percentage of HH eating 3 meals per day is of %</v>
      </c>
      <c r="BC46" s="143"/>
      <c r="BD46" s="143"/>
      <c r="BE46" s="143"/>
      <c r="BF46" s="143"/>
      <c r="BG46"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6" s="145"/>
      <c r="BI46" s="145"/>
      <c r="BJ46" s="145"/>
      <c r="BK46" s="145"/>
      <c r="BL46" s="145" t="str">
        <f t="shared" si="9"/>
        <v>InReason for Displacement is intercommuncal conflict for % is armed confluct for % is natural disaster for is search for services such as  (health, education, etc.)%</v>
      </c>
      <c r="BM46" s="145"/>
      <c r="BN46" s="145"/>
      <c r="BO46" s="145"/>
      <c r="BP46" s="145"/>
      <c r="BQ46" s="145"/>
      <c r="BR46" s="145"/>
      <c r="BS46" s="145" t="str">
        <f t="shared" si="10"/>
        <v>InExpenditure on FoodIs less than 65% for % Is less than 65% for % %</v>
      </c>
      <c r="BT46" s="145"/>
      <c r="BU46" s="145"/>
      <c r="BV46" s="145"/>
      <c r="BW46" s="145"/>
      <c r="BX46" s="145" t="str">
        <f t="shared" si="11"/>
        <v>Sources of Cereals consumedInwas market for %, was own production for%, was HFA for %, was gifts for%</v>
      </c>
      <c r="BY46" s="145"/>
      <c r="BZ46" s="145" t="str">
        <f t="shared" si="12"/>
        <v xml:space="preserve">In%planted in the last agricultural season </v>
      </c>
      <c r="CA46" s="145"/>
      <c r="CB46" s="145"/>
      <c r="CC46" s="145"/>
      <c r="CD46" s="145"/>
      <c r="CE46" s="145" t="str">
        <f t="shared" si="13"/>
        <v>InThe percentage of HH that experienced a shock in the last month is %</v>
      </c>
      <c r="CF46" s="145"/>
      <c r="CG46" s="145"/>
      <c r="CH46" s="145"/>
      <c r="CI46" s="145"/>
      <c r="CJ46" s="145" t="str">
        <f t="shared" si="14"/>
        <v>Inthe percentage of HH with access to improved water sources ( including boreholes, piped water, covered wells) is %</v>
      </c>
      <c r="CK46" s="145"/>
      <c r="CL46" s="145" t="str">
        <f t="shared" si="15"/>
        <v>Inthe percentage of HH treating water is %</v>
      </c>
      <c r="CM46" s="145"/>
      <c r="CN46" s="145"/>
      <c r="CO46" s="145"/>
      <c r="CP46" t="str">
        <f t="shared" si="16"/>
        <v>Inthe percentage of hh with imrpoved water on premises is %, the percentage of HH who have to travel less than 30 minutes to access improved water is %, the percentage of HH that have to travel more than 30 minutes to access improved water is %</v>
      </c>
    </row>
    <row r="47" spans="1:94" ht="19.5" customHeight="1">
      <c r="A47" s="188"/>
      <c r="B47" s="189"/>
      <c r="C47" s="190"/>
      <c r="D47" s="191"/>
      <c r="E47" s="219"/>
      <c r="F47" s="192"/>
      <c r="G47" s="150"/>
      <c r="H47" s="193"/>
      <c r="I47" s="194"/>
      <c r="J47" s="195"/>
      <c r="K47" s="196"/>
      <c r="L47" s="172"/>
      <c r="M47" s="197"/>
      <c r="N47" s="198"/>
      <c r="O47" s="193"/>
      <c r="P47" s="194"/>
      <c r="Q47" s="195"/>
      <c r="R47" s="199"/>
      <c r="S47" s="200"/>
      <c r="T47" s="201"/>
      <c r="U47" s="206"/>
      <c r="V47" s="207"/>
      <c r="W47" s="208"/>
      <c r="X47"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7" s="206"/>
      <c r="Z47" s="207"/>
      <c r="AA47" s="208"/>
      <c r="AB47" s="208" t="str">
        <f t="shared" si="2"/>
        <v>In the percentage of households having food diversity indicative of Phase 1 and 2 is of %, the percentage having a food diversity indicative phase 3 is of %, and the percentage having a food diversity indicative of  Phase 4 and 5 is of %.</v>
      </c>
      <c r="AC47" s="209"/>
      <c r="AD47" s="210"/>
      <c r="AE47" s="211"/>
      <c r="AF47" s="212"/>
      <c r="AG47" s="200"/>
      <c r="AH47"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7" s="209"/>
      <c r="AJ47" s="210"/>
      <c r="AK47" s="213"/>
      <c r="AL47"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7" s="214"/>
      <c r="AN47" s="215"/>
      <c r="AO47" s="216"/>
      <c r="AP47" s="217"/>
      <c r="AQ47"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7" s="143"/>
      <c r="AS47" s="143"/>
      <c r="AT47" s="143"/>
      <c r="AU47" s="143"/>
      <c r="AV47" s="143"/>
      <c r="AW47" s="143" t="str">
        <f t="shared" si="6"/>
        <v>Inin the last 30 days (because of a lack of food) the % of HH that begged is%, the proportion that sold last female animal is %, and the percentage of HH that engaged in illegal income earning activities such as theft and prostitution was %</v>
      </c>
      <c r="AX47" s="143"/>
      <c r="AY47" s="143"/>
      <c r="AZ47" s="143"/>
      <c r="BA47" s="143"/>
      <c r="BB47" s="143" t="str">
        <f t="shared" si="7"/>
        <v>In the percentage of HH eating 0 meal per day is of %, the percentage of HH eating 1 meal per day is of %, the percentage of HH eating 2 meals per day is of  %, the percentage of HH eating 3 meals per day is of %</v>
      </c>
      <c r="BC47" s="143"/>
      <c r="BD47" s="143"/>
      <c r="BE47" s="143"/>
      <c r="BF47" s="143"/>
      <c r="BG47"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7" s="145"/>
      <c r="BI47" s="145"/>
      <c r="BJ47" s="145"/>
      <c r="BK47" s="145"/>
      <c r="BL47" s="145" t="str">
        <f t="shared" si="9"/>
        <v>InReason for Displacement is intercommuncal conflict for % is armed confluct for % is natural disaster for is search for services such as  (health, education, etc.)%</v>
      </c>
      <c r="BM47" s="145"/>
      <c r="BN47" s="145"/>
      <c r="BO47" s="145"/>
      <c r="BP47" s="145"/>
      <c r="BQ47" s="145"/>
      <c r="BR47" s="145"/>
      <c r="BS47" s="145" t="str">
        <f t="shared" si="10"/>
        <v>InExpenditure on FoodIs less than 65% for % Is less than 65% for % %</v>
      </c>
      <c r="BT47" s="145"/>
      <c r="BU47" s="145"/>
      <c r="BV47" s="145"/>
      <c r="BW47" s="145"/>
      <c r="BX47" s="145" t="str">
        <f t="shared" si="11"/>
        <v>Sources of Cereals consumedInwas market for %, was own production for%, was HFA for %, was gifts for%</v>
      </c>
      <c r="BY47" s="145"/>
      <c r="BZ47" s="145" t="str">
        <f t="shared" si="12"/>
        <v xml:space="preserve">In%planted in the last agricultural season </v>
      </c>
      <c r="CA47" s="145"/>
      <c r="CB47" s="145"/>
      <c r="CC47" s="145"/>
      <c r="CD47" s="145"/>
      <c r="CE47" s="145" t="str">
        <f t="shared" si="13"/>
        <v>InThe percentage of HH that experienced a shock in the last month is %</v>
      </c>
      <c r="CF47" s="145"/>
      <c r="CG47" s="145"/>
      <c r="CH47" s="145"/>
      <c r="CI47" s="145"/>
      <c r="CJ47" s="145" t="str">
        <f t="shared" si="14"/>
        <v>Inthe percentage of HH with access to improved water sources ( including boreholes, piped water, covered wells) is %</v>
      </c>
      <c r="CK47" s="145"/>
      <c r="CL47" s="145" t="str">
        <f t="shared" si="15"/>
        <v>Inthe percentage of HH treating water is %</v>
      </c>
      <c r="CM47" s="145"/>
      <c r="CN47" s="145"/>
      <c r="CO47" s="145"/>
      <c r="CP47" t="str">
        <f t="shared" si="16"/>
        <v>Inthe percentage of hh with imrpoved water on premises is %, the percentage of HH who have to travel less than 30 minutes to access improved water is %, the percentage of HH that have to travel more than 30 minutes to access improved water is %</v>
      </c>
    </row>
    <row r="48" spans="1:94" ht="34.5" customHeight="1">
      <c r="A48" s="188"/>
      <c r="B48" s="189"/>
      <c r="C48" s="190"/>
      <c r="D48" s="191"/>
      <c r="E48" s="219"/>
      <c r="F48" s="192"/>
      <c r="G48" s="150"/>
      <c r="H48" s="193"/>
      <c r="I48" s="194"/>
      <c r="J48" s="195"/>
      <c r="K48" s="196"/>
      <c r="L48" s="172"/>
      <c r="M48" s="197"/>
      <c r="N48" s="198"/>
      <c r="O48" s="193"/>
      <c r="P48" s="194"/>
      <c r="Q48" s="195"/>
      <c r="R48" s="199"/>
      <c r="S48" s="200"/>
      <c r="T48" s="201"/>
      <c r="U48" s="206"/>
      <c r="V48" s="207"/>
      <c r="W48" s="208"/>
      <c r="X48"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8" s="206"/>
      <c r="Z48" s="207"/>
      <c r="AA48" s="208"/>
      <c r="AB48" s="208" t="str">
        <f t="shared" si="2"/>
        <v>In the percentage of households having food diversity indicative of Phase 1 and 2 is of %, the percentage having a food diversity indicative phase 3 is of %, and the percentage having a food diversity indicative of  Phase 4 and 5 is of %.</v>
      </c>
      <c r="AC48" s="209"/>
      <c r="AD48" s="210"/>
      <c r="AE48" s="211"/>
      <c r="AF48" s="212"/>
      <c r="AG48" s="200"/>
      <c r="AH48"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8" s="209"/>
      <c r="AJ48" s="210"/>
      <c r="AK48" s="213"/>
      <c r="AL48"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8" s="214"/>
      <c r="AN48" s="215"/>
      <c r="AO48" s="216"/>
      <c r="AP48" s="217"/>
      <c r="AQ48"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8" s="143"/>
      <c r="AS48" s="143"/>
      <c r="AT48" s="143"/>
      <c r="AU48" s="143"/>
      <c r="AV48" s="143"/>
      <c r="AW48" s="143" t="str">
        <f t="shared" si="6"/>
        <v>Inin the last 30 days (because of a lack of food) the % of HH that begged is%, the proportion that sold last female animal is %, and the percentage of HH that engaged in illegal income earning activities such as theft and prostitution was %</v>
      </c>
      <c r="AX48" s="143"/>
      <c r="AY48" s="143"/>
      <c r="AZ48" s="143"/>
      <c r="BA48" s="143"/>
      <c r="BB48" s="143" t="str">
        <f t="shared" si="7"/>
        <v>In the percentage of HH eating 0 meal per day is of %, the percentage of HH eating 1 meal per day is of %, the percentage of HH eating 2 meals per day is of  %, the percentage of HH eating 3 meals per day is of %</v>
      </c>
      <c r="BC48" s="143"/>
      <c r="BD48" s="143"/>
      <c r="BE48" s="143"/>
      <c r="BF48" s="143"/>
      <c r="BG48"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8" s="145"/>
      <c r="BI48" s="145"/>
      <c r="BJ48" s="145"/>
      <c r="BK48" s="145"/>
      <c r="BL48" s="145" t="str">
        <f t="shared" si="9"/>
        <v>InReason for Displacement is intercommuncal conflict for % is armed confluct for % is natural disaster for is search for services such as  (health, education, etc.)%</v>
      </c>
      <c r="BM48" s="145"/>
      <c r="BN48" s="145"/>
      <c r="BO48" s="145"/>
      <c r="BP48" s="145"/>
      <c r="BQ48" s="145"/>
      <c r="BR48" s="145"/>
      <c r="BS48" s="145" t="str">
        <f t="shared" si="10"/>
        <v>InExpenditure on FoodIs less than 65% for % Is less than 65% for % %</v>
      </c>
      <c r="BT48" s="145"/>
      <c r="BU48" s="145"/>
      <c r="BV48" s="145"/>
      <c r="BW48" s="145"/>
      <c r="BX48" s="145" t="str">
        <f t="shared" si="11"/>
        <v>Sources of Cereals consumedInwas market for %, was own production for%, was HFA for %, was gifts for%</v>
      </c>
      <c r="BY48" s="145"/>
      <c r="BZ48" s="145" t="str">
        <f t="shared" si="12"/>
        <v xml:space="preserve">In%planted in the last agricultural season </v>
      </c>
      <c r="CA48" s="145"/>
      <c r="CB48" s="145"/>
      <c r="CC48" s="145"/>
      <c r="CD48" s="145"/>
      <c r="CE48" s="145" t="str">
        <f t="shared" si="13"/>
        <v>InThe percentage of HH that experienced a shock in the last month is %</v>
      </c>
      <c r="CF48" s="145"/>
      <c r="CG48" s="145"/>
      <c r="CH48" s="145"/>
      <c r="CI48" s="145"/>
      <c r="CJ48" s="145" t="str">
        <f t="shared" si="14"/>
        <v>Inthe percentage of HH with access to improved water sources ( including boreholes, piped water, covered wells) is %</v>
      </c>
      <c r="CK48" s="145"/>
      <c r="CL48" s="145" t="str">
        <f t="shared" si="15"/>
        <v>Inthe percentage of HH treating water is %</v>
      </c>
      <c r="CM48" s="145"/>
      <c r="CN48" s="145"/>
      <c r="CO48" s="145"/>
      <c r="CP48" t="str">
        <f t="shared" si="16"/>
        <v>Inthe percentage of hh with imrpoved water on premises is %, the percentage of HH who have to travel less than 30 minutes to access improved water is %, the percentage of HH that have to travel more than 30 minutes to access improved water is %</v>
      </c>
    </row>
    <row r="49" spans="1:94" ht="16.5" customHeight="1">
      <c r="A49" s="188"/>
      <c r="B49" s="189"/>
      <c r="C49" s="190"/>
      <c r="D49" s="191"/>
      <c r="E49" s="219"/>
      <c r="F49" s="192"/>
      <c r="G49" s="150"/>
      <c r="H49" s="193"/>
      <c r="I49" s="194"/>
      <c r="J49" s="195"/>
      <c r="K49" s="196"/>
      <c r="L49" s="172"/>
      <c r="M49" s="197"/>
      <c r="N49" s="198"/>
      <c r="O49" s="193"/>
      <c r="P49" s="194"/>
      <c r="Q49" s="195"/>
      <c r="R49" s="199"/>
      <c r="S49" s="200"/>
      <c r="T49" s="201"/>
      <c r="U49" s="206"/>
      <c r="V49" s="207"/>
      <c r="W49" s="208"/>
      <c r="X49"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49" s="206"/>
      <c r="Z49" s="207"/>
      <c r="AA49" s="208"/>
      <c r="AB49" s="208" t="str">
        <f t="shared" si="2"/>
        <v>In the percentage of households having food diversity indicative of Phase 1 and 2 is of %, the percentage having a food diversity indicative phase 3 is of %, and the percentage having a food diversity indicative of  Phase 4 and 5 is of %.</v>
      </c>
      <c r="AC49" s="209"/>
      <c r="AD49" s="210"/>
      <c r="AE49" s="211"/>
      <c r="AF49" s="212"/>
      <c r="AG49" s="200"/>
      <c r="AH49"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49" s="209"/>
      <c r="AJ49" s="210"/>
      <c r="AK49" s="213"/>
      <c r="AL49"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49" s="214"/>
      <c r="AN49" s="215"/>
      <c r="AO49" s="216"/>
      <c r="AP49" s="217"/>
      <c r="AQ49"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49" s="143"/>
      <c r="AS49" s="143"/>
      <c r="AT49" s="143"/>
      <c r="AU49" s="143"/>
      <c r="AV49" s="143"/>
      <c r="AW49" s="143" t="str">
        <f t="shared" si="6"/>
        <v>Inin the last 30 days (because of a lack of food) the % of HH that begged is%, the proportion that sold last female animal is %, and the percentage of HH that engaged in illegal income earning activities such as theft and prostitution was %</v>
      </c>
      <c r="AX49" s="143"/>
      <c r="AY49" s="143"/>
      <c r="AZ49" s="143"/>
      <c r="BA49" s="143"/>
      <c r="BB49" s="143" t="str">
        <f t="shared" si="7"/>
        <v>In the percentage of HH eating 0 meal per day is of %, the percentage of HH eating 1 meal per day is of %, the percentage of HH eating 2 meals per day is of  %, the percentage of HH eating 3 meals per day is of %</v>
      </c>
      <c r="BC49" s="143"/>
      <c r="BD49" s="143"/>
      <c r="BE49" s="143"/>
      <c r="BF49" s="143"/>
      <c r="BG49"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49" s="145"/>
      <c r="BI49" s="145"/>
      <c r="BJ49" s="145"/>
      <c r="BK49" s="145"/>
      <c r="BL49" s="145" t="str">
        <f t="shared" si="9"/>
        <v>InReason for Displacement is intercommuncal conflict for % is armed confluct for % is natural disaster for is search for services such as  (health, education, etc.)%</v>
      </c>
      <c r="BM49" s="145"/>
      <c r="BN49" s="145"/>
      <c r="BO49" s="145"/>
      <c r="BP49" s="145"/>
      <c r="BQ49" s="145"/>
      <c r="BR49" s="145"/>
      <c r="BS49" s="145" t="str">
        <f t="shared" si="10"/>
        <v>InExpenditure on FoodIs less than 65% for % Is less than 65% for % %</v>
      </c>
      <c r="BT49" s="145"/>
      <c r="BU49" s="145"/>
      <c r="BV49" s="145"/>
      <c r="BW49" s="145"/>
      <c r="BX49" s="145" t="str">
        <f t="shared" si="11"/>
        <v>Sources of Cereals consumedInwas market for %, was own production for%, was HFA for %, was gifts for%</v>
      </c>
      <c r="BY49" s="145"/>
      <c r="BZ49" s="145" t="str">
        <f t="shared" si="12"/>
        <v xml:space="preserve">In%planted in the last agricultural season </v>
      </c>
      <c r="CA49" s="145"/>
      <c r="CB49" s="145"/>
      <c r="CC49" s="145"/>
      <c r="CD49" s="145"/>
      <c r="CE49" s="145" t="str">
        <f t="shared" si="13"/>
        <v>InThe percentage of HH that experienced a shock in the last month is %</v>
      </c>
      <c r="CF49" s="145"/>
      <c r="CG49" s="145"/>
      <c r="CH49" s="145"/>
      <c r="CI49" s="145"/>
      <c r="CJ49" s="145" t="str">
        <f t="shared" si="14"/>
        <v>Inthe percentage of HH with access to improved water sources ( including boreholes, piped water, covered wells) is %</v>
      </c>
      <c r="CK49" s="145"/>
      <c r="CL49" s="145" t="str">
        <f t="shared" si="15"/>
        <v>Inthe percentage of HH treating water is %</v>
      </c>
      <c r="CM49" s="145"/>
      <c r="CN49" s="145"/>
      <c r="CO49" s="145"/>
      <c r="CP49" t="str">
        <f t="shared" si="16"/>
        <v>Inthe percentage of hh with imrpoved water on premises is %, the percentage of HH who have to travel less than 30 minutes to access improved water is %, the percentage of HH that have to travel more than 30 minutes to access improved water is %</v>
      </c>
    </row>
    <row r="50" spans="1:94" ht="38.65" customHeight="1">
      <c r="A50" s="188"/>
      <c r="B50" s="189"/>
      <c r="C50" s="190"/>
      <c r="D50" s="191"/>
      <c r="E50" s="219"/>
      <c r="F50" s="192"/>
      <c r="G50" s="150"/>
      <c r="H50" s="193"/>
      <c r="I50" s="194"/>
      <c r="J50" s="195"/>
      <c r="K50" s="196"/>
      <c r="L50" s="172"/>
      <c r="M50" s="197"/>
      <c r="N50" s="198"/>
      <c r="O50" s="193"/>
      <c r="P50" s="194"/>
      <c r="Q50" s="195"/>
      <c r="R50" s="199"/>
      <c r="S50" s="200"/>
      <c r="T50" s="201"/>
      <c r="U50" s="206"/>
      <c r="V50" s="207"/>
      <c r="W50" s="208"/>
      <c r="X50"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0" s="206"/>
      <c r="Z50" s="207"/>
      <c r="AA50" s="208"/>
      <c r="AB50" s="208" t="str">
        <f t="shared" si="2"/>
        <v>In the percentage of households having food diversity indicative of Phase 1 and 2 is of %, the percentage having a food diversity indicative phase 3 is of %, and the percentage having a food diversity indicative of  Phase 4 and 5 is of %.</v>
      </c>
      <c r="AC50" s="209"/>
      <c r="AD50" s="210"/>
      <c r="AE50" s="211"/>
      <c r="AF50" s="212"/>
      <c r="AG50" s="200"/>
      <c r="AH50"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0" s="209"/>
      <c r="AJ50" s="210"/>
      <c r="AK50" s="213"/>
      <c r="AL50"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0" s="214"/>
      <c r="AN50" s="215"/>
      <c r="AO50" s="216"/>
      <c r="AP50" s="217"/>
      <c r="AQ50"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0" s="143"/>
      <c r="AS50" s="143"/>
      <c r="AT50" s="143"/>
      <c r="AU50" s="143"/>
      <c r="AV50" s="143"/>
      <c r="AW50" s="143" t="str">
        <f t="shared" si="6"/>
        <v>Inin the last 30 days (because of a lack of food) the % of HH that begged is%, the proportion that sold last female animal is %, and the percentage of HH that engaged in illegal income earning activities such as theft and prostitution was %</v>
      </c>
      <c r="AX50" s="143"/>
      <c r="AY50" s="143"/>
      <c r="AZ50" s="143"/>
      <c r="BA50" s="143"/>
      <c r="BB50" s="143" t="str">
        <f t="shared" si="7"/>
        <v>In the percentage of HH eating 0 meal per day is of %, the percentage of HH eating 1 meal per day is of %, the percentage of HH eating 2 meals per day is of  %, the percentage of HH eating 3 meals per day is of %</v>
      </c>
      <c r="BC50" s="143"/>
      <c r="BD50" s="143"/>
      <c r="BE50" s="143"/>
      <c r="BF50" s="143"/>
      <c r="BG50"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0" s="145"/>
      <c r="BI50" s="145"/>
      <c r="BJ50" s="145"/>
      <c r="BK50" s="145"/>
      <c r="BL50" s="145" t="str">
        <f t="shared" si="9"/>
        <v>InReason for Displacement is intercommuncal conflict for % is armed confluct for % is natural disaster for is search for services such as  (health, education, etc.)%</v>
      </c>
      <c r="BM50" s="145"/>
      <c r="BN50" s="145"/>
      <c r="BO50" s="145"/>
      <c r="BP50" s="145"/>
      <c r="BQ50" s="145"/>
      <c r="BR50" s="145"/>
      <c r="BS50" s="145" t="str">
        <f t="shared" si="10"/>
        <v>InExpenditure on FoodIs less than 65% for % Is less than 65% for % %</v>
      </c>
      <c r="BT50" s="145"/>
      <c r="BU50" s="145"/>
      <c r="BV50" s="145"/>
      <c r="BW50" s="145"/>
      <c r="BX50" s="145" t="str">
        <f t="shared" si="11"/>
        <v>Sources of Cereals consumedInwas market for %, was own production for%, was HFA for %, was gifts for%</v>
      </c>
      <c r="BY50" s="145"/>
      <c r="BZ50" s="145" t="str">
        <f t="shared" si="12"/>
        <v xml:space="preserve">In%planted in the last agricultural season </v>
      </c>
      <c r="CA50" s="145"/>
      <c r="CB50" s="145"/>
      <c r="CC50" s="145"/>
      <c r="CD50" s="145"/>
      <c r="CE50" s="145" t="str">
        <f t="shared" si="13"/>
        <v>InThe percentage of HH that experienced a shock in the last month is %</v>
      </c>
      <c r="CF50" s="145"/>
      <c r="CG50" s="145"/>
      <c r="CH50" s="145"/>
      <c r="CI50" s="145"/>
      <c r="CJ50" s="145" t="str">
        <f t="shared" si="14"/>
        <v>Inthe percentage of HH with access to improved water sources ( including boreholes, piped water, covered wells) is %</v>
      </c>
      <c r="CK50" s="145"/>
      <c r="CL50" s="145" t="str">
        <f t="shared" si="15"/>
        <v>Inthe percentage of HH treating water is %</v>
      </c>
      <c r="CM50" s="145"/>
      <c r="CN50" s="145"/>
      <c r="CO50" s="145"/>
      <c r="CP50" t="str">
        <f t="shared" si="16"/>
        <v>Inthe percentage of hh with imrpoved water on premises is %, the percentage of HH who have to travel less than 30 minutes to access improved water is %, the percentage of HH that have to travel more than 30 minutes to access improved water is %</v>
      </c>
    </row>
    <row r="51" spans="1:94" ht="69">
      <c r="A51" s="188"/>
      <c r="B51" s="189"/>
      <c r="C51" s="227"/>
      <c r="D51" s="228"/>
      <c r="E51" s="229"/>
      <c r="F51" s="192"/>
      <c r="G51" s="150"/>
      <c r="H51" s="193"/>
      <c r="I51" s="194"/>
      <c r="J51" s="195"/>
      <c r="K51" s="196"/>
      <c r="L51" s="172"/>
      <c r="M51" s="197"/>
      <c r="N51" s="198"/>
      <c r="O51" s="193"/>
      <c r="P51" s="194"/>
      <c r="Q51" s="195"/>
      <c r="R51" s="199"/>
      <c r="S51" s="200"/>
      <c r="T51" s="201"/>
      <c r="U51" s="206"/>
      <c r="V51" s="207"/>
      <c r="W51" s="208"/>
      <c r="X51"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1" s="206"/>
      <c r="Z51" s="207"/>
      <c r="AA51" s="208"/>
      <c r="AB51" s="208" t="str">
        <f t="shared" si="2"/>
        <v>In the percentage of households having food diversity indicative of Phase 1 and 2 is of %, the percentage having a food diversity indicative phase 3 is of %, and the percentage having a food diversity indicative of  Phase 4 and 5 is of %.</v>
      </c>
      <c r="AC51" s="209"/>
      <c r="AD51" s="210"/>
      <c r="AE51" s="211"/>
      <c r="AF51" s="212"/>
      <c r="AG51" s="200"/>
      <c r="AH51"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1" s="209"/>
      <c r="AJ51" s="210"/>
      <c r="AK51" s="213"/>
      <c r="AL51"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1" s="214"/>
      <c r="AN51" s="215"/>
      <c r="AO51" s="216"/>
      <c r="AP51" s="217"/>
      <c r="AQ51"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1" s="143"/>
      <c r="AS51" s="143"/>
      <c r="AT51" s="143"/>
      <c r="AU51" s="143"/>
      <c r="AV51" s="143"/>
      <c r="AW51" s="143" t="str">
        <f t="shared" si="6"/>
        <v>Inin the last 30 days (because of a lack of food) the % of HH that begged is%, the proportion that sold last female animal is %, and the percentage of HH that engaged in illegal income earning activities such as theft and prostitution was %</v>
      </c>
      <c r="AX51" s="143"/>
      <c r="AY51" s="143"/>
      <c r="AZ51" s="143"/>
      <c r="BA51" s="143"/>
      <c r="BB51" s="143" t="str">
        <f t="shared" si="7"/>
        <v>In the percentage of HH eating 0 meal per day is of %, the percentage of HH eating 1 meal per day is of %, the percentage of HH eating 2 meals per day is of  %, the percentage of HH eating 3 meals per day is of %</v>
      </c>
      <c r="BC51" s="143"/>
      <c r="BD51" s="143"/>
      <c r="BE51" s="143"/>
      <c r="BF51" s="143"/>
      <c r="BG51"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1" s="145"/>
      <c r="BI51" s="145"/>
      <c r="BJ51" s="145"/>
      <c r="BK51" s="145"/>
      <c r="BL51" s="145" t="str">
        <f t="shared" si="9"/>
        <v>InReason for Displacement is intercommuncal conflict for % is armed confluct for % is natural disaster for is search for services such as  (health, education, etc.)%</v>
      </c>
      <c r="BM51" s="145"/>
      <c r="BN51" s="145"/>
      <c r="BO51" s="145"/>
      <c r="BP51" s="145"/>
      <c r="BQ51" s="145"/>
      <c r="BR51" s="145"/>
      <c r="BS51" s="145" t="str">
        <f t="shared" si="10"/>
        <v>InExpenditure on FoodIs less than 65% for % Is less than 65% for % %</v>
      </c>
      <c r="BT51" s="145"/>
      <c r="BU51" s="145"/>
      <c r="BV51" s="145"/>
      <c r="BW51" s="145"/>
      <c r="BX51" s="145" t="str">
        <f t="shared" si="11"/>
        <v>Sources of Cereals consumedInwas market for %, was own production for%, was HFA for %, was gifts for%</v>
      </c>
      <c r="BY51" s="145"/>
      <c r="BZ51" s="145" t="str">
        <f t="shared" si="12"/>
        <v xml:space="preserve">In%planted in the last agricultural season </v>
      </c>
      <c r="CA51" s="145"/>
      <c r="CB51" s="145"/>
      <c r="CC51" s="145"/>
      <c r="CD51" s="145"/>
      <c r="CE51" s="145" t="str">
        <f t="shared" si="13"/>
        <v>InThe percentage of HH that experienced a shock in the last month is %</v>
      </c>
      <c r="CF51" s="145"/>
      <c r="CG51" s="145"/>
      <c r="CH51" s="145"/>
      <c r="CI51" s="145"/>
      <c r="CJ51" s="145" t="str">
        <f t="shared" si="14"/>
        <v>Inthe percentage of HH with access to improved water sources ( including boreholes, piped water, covered wells) is %</v>
      </c>
      <c r="CK51" s="145"/>
      <c r="CL51" s="145" t="str">
        <f t="shared" si="15"/>
        <v>Inthe percentage of HH treating water is %</v>
      </c>
      <c r="CM51" s="145"/>
      <c r="CN51" s="145"/>
      <c r="CO51" s="145"/>
      <c r="CP51" t="str">
        <f t="shared" si="16"/>
        <v>Inthe percentage of hh with imrpoved water on premises is %, the percentage of HH who have to travel less than 30 minutes to access improved water is %, the percentage of HH that have to travel more than 30 minutes to access improved water is %</v>
      </c>
    </row>
    <row r="52" spans="1:94" ht="69">
      <c r="A52" s="188"/>
      <c r="B52" s="189"/>
      <c r="C52" s="190"/>
      <c r="D52" s="191"/>
      <c r="E52" s="219"/>
      <c r="F52" s="192"/>
      <c r="G52" s="150"/>
      <c r="H52" s="193"/>
      <c r="I52" s="194"/>
      <c r="J52" s="195"/>
      <c r="K52" s="196"/>
      <c r="L52" s="172"/>
      <c r="M52" s="197"/>
      <c r="N52" s="198"/>
      <c r="O52" s="193"/>
      <c r="P52" s="194"/>
      <c r="Q52" s="195"/>
      <c r="R52" s="199"/>
      <c r="S52" s="200"/>
      <c r="T52" s="201"/>
      <c r="U52" s="206"/>
      <c r="V52" s="207"/>
      <c r="W52" s="208"/>
      <c r="X52"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2" s="206"/>
      <c r="Z52" s="207"/>
      <c r="AA52" s="208"/>
      <c r="AB52" s="208" t="str">
        <f t="shared" si="2"/>
        <v>In the percentage of households having food diversity indicative of Phase 1 and 2 is of %, the percentage having a food diversity indicative phase 3 is of %, and the percentage having a food diversity indicative of  Phase 4 and 5 is of %.</v>
      </c>
      <c r="AC52" s="209"/>
      <c r="AD52" s="210"/>
      <c r="AE52" s="211"/>
      <c r="AF52" s="212"/>
      <c r="AG52" s="200"/>
      <c r="AH52"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2" s="209"/>
      <c r="AJ52" s="210"/>
      <c r="AK52" s="213"/>
      <c r="AL52"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2" s="214"/>
      <c r="AN52" s="215"/>
      <c r="AO52" s="216"/>
      <c r="AP52" s="217"/>
      <c r="AQ52"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2" s="143"/>
      <c r="AS52" s="143"/>
      <c r="AT52" s="143"/>
      <c r="AU52" s="143"/>
      <c r="AV52" s="143"/>
      <c r="AW52" s="143" t="str">
        <f t="shared" si="6"/>
        <v>Inin the last 30 days (because of a lack of food) the % of HH that begged is%, the proportion that sold last female animal is %, and the percentage of HH that engaged in illegal income earning activities such as theft and prostitution was %</v>
      </c>
      <c r="AX52" s="143"/>
      <c r="AY52" s="143"/>
      <c r="AZ52" s="143"/>
      <c r="BA52" s="143"/>
      <c r="BB52" s="143" t="str">
        <f t="shared" si="7"/>
        <v>In the percentage of HH eating 0 meal per day is of %, the percentage of HH eating 1 meal per day is of %, the percentage of HH eating 2 meals per day is of  %, the percentage of HH eating 3 meals per day is of %</v>
      </c>
      <c r="BC52" s="143"/>
      <c r="BD52" s="143"/>
      <c r="BE52" s="143"/>
      <c r="BF52" s="143"/>
      <c r="BG52"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2" s="145"/>
      <c r="BI52" s="145"/>
      <c r="BJ52" s="145"/>
      <c r="BK52" s="145"/>
      <c r="BL52" s="145" t="str">
        <f t="shared" si="9"/>
        <v>InReason for Displacement is intercommuncal conflict for % is armed confluct for % is natural disaster for is search for services such as  (health, education, etc.)%</v>
      </c>
      <c r="BM52" s="145"/>
      <c r="BN52" s="145"/>
      <c r="BO52" s="145"/>
      <c r="BP52" s="145"/>
      <c r="BQ52" s="145"/>
      <c r="BR52" s="145"/>
      <c r="BS52" s="145" t="str">
        <f t="shared" si="10"/>
        <v>InExpenditure on FoodIs less than 65% for % Is less than 65% for % %</v>
      </c>
      <c r="BT52" s="145"/>
      <c r="BU52" s="145"/>
      <c r="BV52" s="145"/>
      <c r="BW52" s="145"/>
      <c r="BX52" s="145" t="str">
        <f t="shared" si="11"/>
        <v>Sources of Cereals consumedInwas market for %, was own production for%, was HFA for %, was gifts for%</v>
      </c>
      <c r="BY52" s="145"/>
      <c r="BZ52" s="145" t="str">
        <f t="shared" si="12"/>
        <v xml:space="preserve">In%planted in the last agricultural season </v>
      </c>
      <c r="CA52" s="145"/>
      <c r="CB52" s="145"/>
      <c r="CC52" s="145"/>
      <c r="CD52" s="145"/>
      <c r="CE52" s="145" t="str">
        <f t="shared" si="13"/>
        <v>InThe percentage of HH that experienced a shock in the last month is %</v>
      </c>
      <c r="CF52" s="145"/>
      <c r="CG52" s="145"/>
      <c r="CH52" s="145"/>
      <c r="CI52" s="145"/>
      <c r="CJ52" s="145" t="str">
        <f t="shared" si="14"/>
        <v>Inthe percentage of HH with access to improved water sources ( including boreholes, piped water, covered wells) is %</v>
      </c>
      <c r="CK52" s="145"/>
      <c r="CL52" s="145" t="str">
        <f t="shared" si="15"/>
        <v>Inthe percentage of HH treating water is %</v>
      </c>
      <c r="CM52" s="145"/>
      <c r="CN52" s="145"/>
      <c r="CO52" s="145"/>
      <c r="CP52" t="str">
        <f t="shared" si="16"/>
        <v>Inthe percentage of hh with imrpoved water on premises is %, the percentage of HH who have to travel less than 30 minutes to access improved water is %, the percentage of HH that have to travel more than 30 minutes to access improved water is %</v>
      </c>
    </row>
    <row r="53" spans="1:94" ht="69">
      <c r="A53" s="188"/>
      <c r="B53" s="189"/>
      <c r="C53" s="227"/>
      <c r="D53" s="228"/>
      <c r="E53" s="229"/>
      <c r="F53" s="192"/>
      <c r="G53" s="150"/>
      <c r="H53" s="193"/>
      <c r="I53" s="194"/>
      <c r="J53" s="195"/>
      <c r="K53" s="196"/>
      <c r="L53" s="172"/>
      <c r="M53" s="197"/>
      <c r="N53" s="198"/>
      <c r="O53" s="193"/>
      <c r="P53" s="194"/>
      <c r="Q53" s="195"/>
      <c r="R53" s="199"/>
      <c r="S53" s="200"/>
      <c r="T53" s="201"/>
      <c r="U53" s="206"/>
      <c r="V53" s="207"/>
      <c r="W53" s="208"/>
      <c r="X53"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3" s="206"/>
      <c r="Z53" s="207"/>
      <c r="AA53" s="208"/>
      <c r="AB53" s="208" t="str">
        <f t="shared" si="2"/>
        <v>In the percentage of households having food diversity indicative of Phase 1 and 2 is of %, the percentage having a food diversity indicative phase 3 is of %, and the percentage having a food diversity indicative of  Phase 4 and 5 is of %.</v>
      </c>
      <c r="AC53" s="209"/>
      <c r="AD53" s="210"/>
      <c r="AE53" s="211"/>
      <c r="AF53" s="212"/>
      <c r="AG53" s="200"/>
      <c r="AH53"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3" s="209"/>
      <c r="AJ53" s="210"/>
      <c r="AK53" s="213"/>
      <c r="AL53"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3" s="214"/>
      <c r="AN53" s="215"/>
      <c r="AO53" s="216"/>
      <c r="AP53" s="217"/>
      <c r="AQ53"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3" s="143"/>
      <c r="AS53" s="143"/>
      <c r="AT53" s="143"/>
      <c r="AU53" s="143"/>
      <c r="AV53" s="143"/>
      <c r="AW53" s="143" t="str">
        <f t="shared" si="6"/>
        <v>Inin the last 30 days (because of a lack of food) the % of HH that begged is%, the proportion that sold last female animal is %, and the percentage of HH that engaged in illegal income earning activities such as theft and prostitution was %</v>
      </c>
      <c r="AX53" s="143"/>
      <c r="AY53" s="143"/>
      <c r="AZ53" s="143"/>
      <c r="BA53" s="143"/>
      <c r="BB53" s="143" t="str">
        <f t="shared" si="7"/>
        <v>In the percentage of HH eating 0 meal per day is of %, the percentage of HH eating 1 meal per day is of %, the percentage of HH eating 2 meals per day is of  %, the percentage of HH eating 3 meals per day is of %</v>
      </c>
      <c r="BC53" s="143"/>
      <c r="BD53" s="143"/>
      <c r="BE53" s="143"/>
      <c r="BF53" s="143"/>
      <c r="BG53"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3" s="145"/>
      <c r="BI53" s="145"/>
      <c r="BJ53" s="145"/>
      <c r="BK53" s="145"/>
      <c r="BL53" s="145" t="str">
        <f t="shared" si="9"/>
        <v>InReason for Displacement is intercommuncal conflict for % is armed confluct for % is natural disaster for is search for services such as  (health, education, etc.)%</v>
      </c>
      <c r="BM53" s="145"/>
      <c r="BN53" s="145"/>
      <c r="BO53" s="145"/>
      <c r="BP53" s="145"/>
      <c r="BQ53" s="145"/>
      <c r="BR53" s="145"/>
      <c r="BS53" s="145" t="str">
        <f t="shared" si="10"/>
        <v>InExpenditure on FoodIs less than 65% for % Is less than 65% for % %</v>
      </c>
      <c r="BT53" s="145"/>
      <c r="BU53" s="145"/>
      <c r="BV53" s="145"/>
      <c r="BW53" s="145"/>
      <c r="BX53" s="145" t="str">
        <f t="shared" si="11"/>
        <v>Sources of Cereals consumedInwas market for %, was own production for%, was HFA for %, was gifts for%</v>
      </c>
      <c r="BY53" s="145"/>
      <c r="BZ53" s="145" t="str">
        <f t="shared" si="12"/>
        <v xml:space="preserve">In%planted in the last agricultural season </v>
      </c>
      <c r="CA53" s="145"/>
      <c r="CB53" s="145"/>
      <c r="CC53" s="145"/>
      <c r="CD53" s="145"/>
      <c r="CE53" s="145" t="str">
        <f t="shared" si="13"/>
        <v>InThe percentage of HH that experienced a shock in the last month is %</v>
      </c>
      <c r="CF53" s="145"/>
      <c r="CG53" s="145"/>
      <c r="CH53" s="145"/>
      <c r="CI53" s="145"/>
      <c r="CJ53" s="145" t="str">
        <f t="shared" si="14"/>
        <v>Inthe percentage of HH with access to improved water sources ( including boreholes, piped water, covered wells) is %</v>
      </c>
      <c r="CK53" s="145"/>
      <c r="CL53" s="145" t="str">
        <f t="shared" si="15"/>
        <v>Inthe percentage of HH treating water is %</v>
      </c>
      <c r="CM53" s="145"/>
      <c r="CN53" s="145"/>
      <c r="CO53" s="145"/>
      <c r="CP53" t="str">
        <f t="shared" si="16"/>
        <v>Inthe percentage of hh with imrpoved water on premises is %, the percentage of HH who have to travel less than 30 minutes to access improved water is %, the percentage of HH that have to travel more than 30 minutes to access improved water is %</v>
      </c>
    </row>
    <row r="54" spans="1:94" ht="69">
      <c r="A54" s="188"/>
      <c r="B54" s="189"/>
      <c r="C54" s="190"/>
      <c r="D54" s="191"/>
      <c r="E54" s="219"/>
      <c r="F54" s="192"/>
      <c r="G54" s="150"/>
      <c r="H54" s="193"/>
      <c r="I54" s="194"/>
      <c r="J54" s="195"/>
      <c r="K54" s="196"/>
      <c r="L54" s="172"/>
      <c r="M54" s="197"/>
      <c r="N54" s="198"/>
      <c r="O54" s="193"/>
      <c r="P54" s="194"/>
      <c r="Q54" s="195"/>
      <c r="R54" s="199"/>
      <c r="S54" s="200"/>
      <c r="T54" s="201"/>
      <c r="U54" s="206"/>
      <c r="V54" s="207"/>
      <c r="W54" s="208"/>
      <c r="X54"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4" s="206"/>
      <c r="Z54" s="207"/>
      <c r="AA54" s="208"/>
      <c r="AB54" s="208" t="str">
        <f t="shared" si="2"/>
        <v>In the percentage of households having food diversity indicative of Phase 1 and 2 is of %, the percentage having a food diversity indicative phase 3 is of %, and the percentage having a food diversity indicative of  Phase 4 and 5 is of %.</v>
      </c>
      <c r="AC54" s="209"/>
      <c r="AD54" s="210"/>
      <c r="AE54" s="211"/>
      <c r="AF54" s="212"/>
      <c r="AG54" s="200"/>
      <c r="AH54"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4" s="209"/>
      <c r="AJ54" s="210"/>
      <c r="AK54" s="213"/>
      <c r="AL54"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4" s="214"/>
      <c r="AN54" s="215"/>
      <c r="AO54" s="216"/>
      <c r="AP54" s="217"/>
      <c r="AQ54"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4" s="143"/>
      <c r="AS54" s="143"/>
      <c r="AT54" s="143"/>
      <c r="AU54" s="143"/>
      <c r="AV54" s="143"/>
      <c r="AW54" s="143" t="str">
        <f t="shared" si="6"/>
        <v>Inin the last 30 days (because of a lack of food) the % of HH that begged is%, the proportion that sold last female animal is %, and the percentage of HH that engaged in illegal income earning activities such as theft and prostitution was %</v>
      </c>
      <c r="AX54" s="143"/>
      <c r="AY54" s="143"/>
      <c r="AZ54" s="143"/>
      <c r="BA54" s="143"/>
      <c r="BB54" s="143" t="str">
        <f t="shared" si="7"/>
        <v>In the percentage of HH eating 0 meal per day is of %, the percentage of HH eating 1 meal per day is of %, the percentage of HH eating 2 meals per day is of  %, the percentage of HH eating 3 meals per day is of %</v>
      </c>
      <c r="BC54" s="143"/>
      <c r="BD54" s="143"/>
      <c r="BE54" s="143"/>
      <c r="BF54" s="143"/>
      <c r="BG54"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4" s="145"/>
      <c r="BI54" s="145"/>
      <c r="BJ54" s="145"/>
      <c r="BK54" s="145"/>
      <c r="BL54" s="145" t="str">
        <f t="shared" si="9"/>
        <v>InReason for Displacement is intercommuncal conflict for % is armed confluct for % is natural disaster for is search for services such as  (health, education, etc.)%</v>
      </c>
      <c r="BM54" s="145"/>
      <c r="BN54" s="145"/>
      <c r="BO54" s="145"/>
      <c r="BP54" s="145"/>
      <c r="BQ54" s="145"/>
      <c r="BR54" s="145"/>
      <c r="BS54" s="145" t="str">
        <f t="shared" si="10"/>
        <v>InExpenditure on FoodIs less than 65% for % Is less than 65% for % %</v>
      </c>
      <c r="BT54" s="145"/>
      <c r="BU54" s="145"/>
      <c r="BV54" s="145"/>
      <c r="BW54" s="145"/>
      <c r="BX54" s="145" t="str">
        <f t="shared" si="11"/>
        <v>Sources of Cereals consumedInwas market for %, was own production for%, was HFA for %, was gifts for%</v>
      </c>
      <c r="BY54" s="145"/>
      <c r="BZ54" s="145" t="str">
        <f t="shared" si="12"/>
        <v xml:space="preserve">In%planted in the last agricultural season </v>
      </c>
      <c r="CA54" s="145"/>
      <c r="CB54" s="145"/>
      <c r="CC54" s="145"/>
      <c r="CD54" s="145"/>
      <c r="CE54" s="145" t="str">
        <f t="shared" si="13"/>
        <v>InThe percentage of HH that experienced a shock in the last month is %</v>
      </c>
      <c r="CF54" s="145"/>
      <c r="CG54" s="145"/>
      <c r="CH54" s="145"/>
      <c r="CI54" s="145"/>
      <c r="CJ54" s="145" t="str">
        <f t="shared" si="14"/>
        <v>Inthe percentage of HH with access to improved water sources ( including boreholes, piped water, covered wells) is %</v>
      </c>
      <c r="CK54" s="145"/>
      <c r="CL54" s="145" t="str">
        <f t="shared" si="15"/>
        <v>Inthe percentage of HH treating water is %</v>
      </c>
      <c r="CM54" s="145"/>
      <c r="CN54" s="145"/>
      <c r="CO54" s="145"/>
      <c r="CP54" t="str">
        <f t="shared" si="16"/>
        <v>Inthe percentage of hh with imrpoved water on premises is %, the percentage of HH who have to travel less than 30 minutes to access improved water is %, the percentage of HH that have to travel more than 30 minutes to access improved water is %</v>
      </c>
    </row>
    <row r="55" spans="1:94" ht="69">
      <c r="A55" s="188"/>
      <c r="B55" s="189"/>
      <c r="C55" s="190"/>
      <c r="D55" s="191"/>
      <c r="E55" s="219"/>
      <c r="F55" s="249"/>
      <c r="G55" s="150"/>
      <c r="H55" s="250"/>
      <c r="I55" s="251"/>
      <c r="J55" s="252"/>
      <c r="K55" s="196"/>
      <c r="L55" s="172"/>
      <c r="M55" s="253"/>
      <c r="N55" s="198"/>
      <c r="O55" s="193"/>
      <c r="P55" s="194"/>
      <c r="Q55" s="195"/>
      <c r="R55" s="199"/>
      <c r="S55" s="200"/>
      <c r="T55" s="201"/>
      <c r="U55" s="206"/>
      <c r="V55" s="207"/>
      <c r="W55" s="208"/>
      <c r="X55"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5" s="206"/>
      <c r="Z55" s="207"/>
      <c r="AA55" s="208"/>
      <c r="AB55" s="208" t="str">
        <f t="shared" si="2"/>
        <v>In the percentage of households having food diversity indicative of Phase 1 and 2 is of %, the percentage having a food diversity indicative phase 3 is of %, and the percentage having a food diversity indicative of  Phase 4 and 5 is of %.</v>
      </c>
      <c r="AC55" s="209"/>
      <c r="AD55" s="210"/>
      <c r="AE55" s="211"/>
      <c r="AF55" s="212"/>
      <c r="AG55" s="200"/>
      <c r="AH55"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5" s="209"/>
      <c r="AJ55" s="210"/>
      <c r="AK55" s="213"/>
      <c r="AL55"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5" s="214"/>
      <c r="AN55" s="215"/>
      <c r="AO55" s="216"/>
      <c r="AP55" s="217"/>
      <c r="AQ55"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5" s="143"/>
      <c r="AS55" s="143"/>
      <c r="AT55" s="143"/>
      <c r="AU55" s="143"/>
      <c r="AV55" s="143"/>
      <c r="AW55" s="143" t="str">
        <f t="shared" si="6"/>
        <v>Inin the last 30 days (because of a lack of food) the % of HH that begged is%, the proportion that sold last female animal is %, and the percentage of HH that engaged in illegal income earning activities such as theft and prostitution was %</v>
      </c>
      <c r="AX55" s="143"/>
      <c r="AY55" s="143"/>
      <c r="AZ55" s="143"/>
      <c r="BA55" s="143"/>
      <c r="BB55" s="143" t="str">
        <f t="shared" si="7"/>
        <v>In the percentage of HH eating 0 meal per day is of %, the percentage of HH eating 1 meal per day is of %, the percentage of HH eating 2 meals per day is of  %, the percentage of HH eating 3 meals per day is of %</v>
      </c>
      <c r="BC55" s="143"/>
      <c r="BD55" s="143"/>
      <c r="BE55" s="143"/>
      <c r="BF55" s="143"/>
      <c r="BG55"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5" s="145"/>
      <c r="BI55" s="145"/>
      <c r="BJ55" s="145"/>
      <c r="BK55" s="145"/>
      <c r="BL55" s="145" t="str">
        <f t="shared" si="9"/>
        <v>InReason for Displacement is intercommuncal conflict for % is armed confluct for % is natural disaster for is search for services such as  (health, education, etc.)%</v>
      </c>
      <c r="BM55" s="145"/>
      <c r="BN55" s="145"/>
      <c r="BO55" s="145"/>
      <c r="BP55" s="145"/>
      <c r="BQ55" s="145"/>
      <c r="BR55" s="145"/>
      <c r="BS55" s="145" t="str">
        <f t="shared" si="10"/>
        <v>InExpenditure on FoodIs less than 65% for % Is less than 65% for % %</v>
      </c>
      <c r="BT55" s="145"/>
      <c r="BU55" s="145"/>
      <c r="BV55" s="145"/>
      <c r="BW55" s="145"/>
      <c r="BX55" s="145" t="str">
        <f t="shared" si="11"/>
        <v>Sources of Cereals consumedInwas market for %, was own production for%, was HFA for %, was gifts for%</v>
      </c>
      <c r="BY55" s="145"/>
      <c r="BZ55" s="145" t="str">
        <f t="shared" si="12"/>
        <v xml:space="preserve">In%planted in the last agricultural season </v>
      </c>
      <c r="CA55" s="145"/>
      <c r="CB55" s="145"/>
      <c r="CC55" s="145"/>
      <c r="CD55" s="145"/>
      <c r="CE55" s="145" t="str">
        <f t="shared" si="13"/>
        <v>InThe percentage of HH that experienced a shock in the last month is %</v>
      </c>
      <c r="CF55" s="145"/>
      <c r="CG55" s="145"/>
      <c r="CH55" s="145"/>
      <c r="CI55" s="145"/>
      <c r="CJ55" s="145" t="str">
        <f t="shared" si="14"/>
        <v>Inthe percentage of HH with access to improved water sources ( including boreholes, piped water, covered wells) is %</v>
      </c>
      <c r="CK55" s="145"/>
      <c r="CL55" s="145" t="str">
        <f t="shared" si="15"/>
        <v>Inthe percentage of HH treating water is %</v>
      </c>
      <c r="CM55" s="145"/>
      <c r="CN55" s="145"/>
      <c r="CO55" s="145"/>
      <c r="CP55" t="str">
        <f t="shared" si="16"/>
        <v>Inthe percentage of hh with imrpoved water on premises is %, the percentage of HH who have to travel less than 30 minutes to access improved water is %, the percentage of HH that have to travel more than 30 minutes to access improved water is %</v>
      </c>
    </row>
    <row r="56" spans="1:94" ht="69">
      <c r="A56" s="188"/>
      <c r="B56" s="189"/>
      <c r="C56" s="190"/>
      <c r="D56" s="191"/>
      <c r="E56" s="219"/>
      <c r="F56" s="249"/>
      <c r="G56" s="150"/>
      <c r="H56" s="250"/>
      <c r="I56" s="251"/>
      <c r="J56" s="252"/>
      <c r="K56" s="196"/>
      <c r="L56" s="172"/>
      <c r="M56" s="253"/>
      <c r="N56" s="198"/>
      <c r="O56" s="193"/>
      <c r="P56" s="194"/>
      <c r="Q56" s="195"/>
      <c r="R56" s="199"/>
      <c r="S56" s="200"/>
      <c r="T56" s="201"/>
      <c r="U56" s="206"/>
      <c r="V56" s="207"/>
      <c r="W56" s="208"/>
      <c r="X56"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6" s="206"/>
      <c r="Z56" s="207"/>
      <c r="AA56" s="208"/>
      <c r="AB56" s="208" t="str">
        <f t="shared" si="2"/>
        <v>In the percentage of households having food diversity indicative of Phase 1 and 2 is of %, the percentage having a food diversity indicative phase 3 is of %, and the percentage having a food diversity indicative of  Phase 4 and 5 is of %.</v>
      </c>
      <c r="AC56" s="209"/>
      <c r="AD56" s="210"/>
      <c r="AE56" s="211"/>
      <c r="AF56" s="212"/>
      <c r="AG56" s="200"/>
      <c r="AH56"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6" s="209"/>
      <c r="AJ56" s="210"/>
      <c r="AK56" s="213"/>
      <c r="AL56"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6" s="214"/>
      <c r="AN56" s="215"/>
      <c r="AO56" s="216"/>
      <c r="AP56" s="217"/>
      <c r="AQ56"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6" s="143"/>
      <c r="AS56" s="143"/>
      <c r="AT56" s="143"/>
      <c r="AU56" s="143"/>
      <c r="AV56" s="143"/>
      <c r="AW56" s="143" t="str">
        <f t="shared" si="6"/>
        <v>Inin the last 30 days (because of a lack of food) the % of HH that begged is%, the proportion that sold last female animal is %, and the percentage of HH that engaged in illegal income earning activities such as theft and prostitution was %</v>
      </c>
      <c r="AX56" s="143"/>
      <c r="AY56" s="143"/>
      <c r="AZ56" s="143"/>
      <c r="BA56" s="143"/>
      <c r="BB56" s="143" t="str">
        <f t="shared" si="7"/>
        <v>In the percentage of HH eating 0 meal per day is of %, the percentage of HH eating 1 meal per day is of %, the percentage of HH eating 2 meals per day is of  %, the percentage of HH eating 3 meals per day is of %</v>
      </c>
      <c r="BC56" s="143"/>
      <c r="BD56" s="143"/>
      <c r="BE56" s="143"/>
      <c r="BF56" s="143"/>
      <c r="BG56"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6" s="145"/>
      <c r="BI56" s="145"/>
      <c r="BJ56" s="145"/>
      <c r="BK56" s="145"/>
      <c r="BL56" s="145" t="str">
        <f t="shared" si="9"/>
        <v>InReason for Displacement is intercommuncal conflict for % is armed confluct for % is natural disaster for is search for services such as  (health, education, etc.)%</v>
      </c>
      <c r="BM56" s="145"/>
      <c r="BN56" s="145"/>
      <c r="BO56" s="145"/>
      <c r="BP56" s="145"/>
      <c r="BQ56" s="145"/>
      <c r="BR56" s="145"/>
      <c r="BS56" s="145" t="str">
        <f t="shared" si="10"/>
        <v>InExpenditure on FoodIs less than 65% for % Is less than 65% for % %</v>
      </c>
      <c r="BT56" s="145"/>
      <c r="BU56" s="145"/>
      <c r="BV56" s="145"/>
      <c r="BW56" s="145"/>
      <c r="BX56" s="145" t="str">
        <f t="shared" si="11"/>
        <v>Sources of Cereals consumedInwas market for %, was own production for%, was HFA for %, was gifts for%</v>
      </c>
      <c r="BY56" s="145"/>
      <c r="BZ56" s="145" t="str">
        <f t="shared" si="12"/>
        <v xml:space="preserve">In%planted in the last agricultural season </v>
      </c>
      <c r="CA56" s="145"/>
      <c r="CB56" s="145"/>
      <c r="CC56" s="145"/>
      <c r="CD56" s="145"/>
      <c r="CE56" s="145" t="str">
        <f t="shared" si="13"/>
        <v>InThe percentage of HH that experienced a shock in the last month is %</v>
      </c>
      <c r="CF56" s="145"/>
      <c r="CG56" s="145"/>
      <c r="CH56" s="145"/>
      <c r="CI56" s="145"/>
      <c r="CJ56" s="145" t="str">
        <f t="shared" si="14"/>
        <v>Inthe percentage of HH with access to improved water sources ( including boreholes, piped water, covered wells) is %</v>
      </c>
      <c r="CK56" s="145"/>
      <c r="CL56" s="145" t="str">
        <f t="shared" si="15"/>
        <v>Inthe percentage of HH treating water is %</v>
      </c>
      <c r="CM56" s="145"/>
      <c r="CN56" s="145"/>
      <c r="CO56" s="145"/>
      <c r="CP56" t="str">
        <f t="shared" si="16"/>
        <v>Inthe percentage of hh with imrpoved water on premises is %, the percentage of HH who have to travel less than 30 minutes to access improved water is %, the percentage of HH that have to travel more than 30 minutes to access improved water is %</v>
      </c>
    </row>
    <row r="57" spans="1:94" ht="69">
      <c r="A57" s="188"/>
      <c r="B57" s="189"/>
      <c r="C57" s="190"/>
      <c r="D57" s="191"/>
      <c r="E57" s="219"/>
      <c r="F57" s="249"/>
      <c r="G57" s="150"/>
      <c r="H57" s="250"/>
      <c r="I57" s="251"/>
      <c r="J57" s="252"/>
      <c r="K57" s="196"/>
      <c r="L57" s="172"/>
      <c r="M57" s="253"/>
      <c r="N57" s="198"/>
      <c r="O57" s="193"/>
      <c r="P57" s="194"/>
      <c r="Q57" s="195"/>
      <c r="R57" s="199"/>
      <c r="S57" s="200"/>
      <c r="T57" s="201"/>
      <c r="U57" s="206"/>
      <c r="V57" s="207"/>
      <c r="W57" s="208"/>
      <c r="X57"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7" s="206"/>
      <c r="Z57" s="207"/>
      <c r="AA57" s="208"/>
      <c r="AB57" s="208" t="str">
        <f t="shared" si="2"/>
        <v>In the percentage of households having food diversity indicative of Phase 1 and 2 is of %, the percentage having a food diversity indicative phase 3 is of %, and the percentage having a food diversity indicative of  Phase 4 and 5 is of %.</v>
      </c>
      <c r="AC57" s="209"/>
      <c r="AD57" s="210"/>
      <c r="AE57" s="211"/>
      <c r="AF57" s="212"/>
      <c r="AG57" s="200"/>
      <c r="AH57"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7" s="209"/>
      <c r="AJ57" s="210"/>
      <c r="AK57" s="213"/>
      <c r="AL57"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7" s="214"/>
      <c r="AN57" s="215"/>
      <c r="AO57" s="216"/>
      <c r="AP57" s="217"/>
      <c r="AQ57"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7" s="143"/>
      <c r="AS57" s="143"/>
      <c r="AT57" s="143"/>
      <c r="AU57" s="143"/>
      <c r="AV57" s="143"/>
      <c r="AW57" s="143" t="str">
        <f t="shared" si="6"/>
        <v>Inin the last 30 days (because of a lack of food) the % of HH that begged is%, the proportion that sold last female animal is %, and the percentage of HH that engaged in illegal income earning activities such as theft and prostitution was %</v>
      </c>
      <c r="AX57" s="143"/>
      <c r="AY57" s="143"/>
      <c r="AZ57" s="143"/>
      <c r="BA57" s="143"/>
      <c r="BB57" s="143" t="str">
        <f t="shared" si="7"/>
        <v>In the percentage of HH eating 0 meal per day is of %, the percentage of HH eating 1 meal per day is of %, the percentage of HH eating 2 meals per day is of  %, the percentage of HH eating 3 meals per day is of %</v>
      </c>
      <c r="BC57" s="143"/>
      <c r="BD57" s="143"/>
      <c r="BE57" s="143"/>
      <c r="BF57" s="143"/>
      <c r="BG57"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7" s="145"/>
      <c r="BI57" s="145"/>
      <c r="BJ57" s="145"/>
      <c r="BK57" s="145"/>
      <c r="BL57" s="145" t="str">
        <f t="shared" si="9"/>
        <v>InReason for Displacement is intercommuncal conflict for % is armed confluct for % is natural disaster for is search for services such as  (health, education, etc.)%</v>
      </c>
      <c r="BM57" s="145"/>
      <c r="BN57" s="145"/>
      <c r="BO57" s="145"/>
      <c r="BP57" s="145"/>
      <c r="BQ57" s="145"/>
      <c r="BR57" s="145"/>
      <c r="BS57" s="145" t="str">
        <f t="shared" si="10"/>
        <v>InExpenditure on FoodIs less than 65% for % Is less than 65% for % %</v>
      </c>
      <c r="BT57" s="145"/>
      <c r="BU57" s="145"/>
      <c r="BV57" s="145"/>
      <c r="BW57" s="145"/>
      <c r="BX57" s="145" t="str">
        <f t="shared" si="11"/>
        <v>Sources of Cereals consumedInwas market for %, was own production for%, was HFA for %, was gifts for%</v>
      </c>
      <c r="BY57" s="145"/>
      <c r="BZ57" s="145" t="str">
        <f t="shared" si="12"/>
        <v xml:space="preserve">In%planted in the last agricultural season </v>
      </c>
      <c r="CA57" s="145"/>
      <c r="CB57" s="145"/>
      <c r="CC57" s="145"/>
      <c r="CD57" s="145"/>
      <c r="CE57" s="145" t="str">
        <f t="shared" si="13"/>
        <v>InThe percentage of HH that experienced a shock in the last month is %</v>
      </c>
      <c r="CF57" s="145"/>
      <c r="CG57" s="145"/>
      <c r="CH57" s="145"/>
      <c r="CI57" s="145"/>
      <c r="CJ57" s="145" t="str">
        <f t="shared" si="14"/>
        <v>Inthe percentage of HH with access to improved water sources ( including boreholes, piped water, covered wells) is %</v>
      </c>
      <c r="CK57" s="145"/>
      <c r="CL57" s="145" t="str">
        <f t="shared" si="15"/>
        <v>Inthe percentage of HH treating water is %</v>
      </c>
      <c r="CM57" s="145"/>
      <c r="CN57" s="145"/>
      <c r="CO57" s="145"/>
      <c r="CP57" t="str">
        <f t="shared" si="16"/>
        <v>Inthe percentage of hh with imrpoved water on premises is %, the percentage of HH who have to travel less than 30 minutes to access improved water is %, the percentage of HH that have to travel more than 30 minutes to access improved water is %</v>
      </c>
    </row>
    <row r="58" spans="1:94" ht="69">
      <c r="A58" s="188"/>
      <c r="B58" s="189"/>
      <c r="C58" s="224"/>
      <c r="D58" s="225"/>
      <c r="E58" s="226"/>
      <c r="F58" s="249"/>
      <c r="G58" s="150"/>
      <c r="H58" s="250"/>
      <c r="I58" s="251"/>
      <c r="J58" s="252"/>
      <c r="K58" s="196"/>
      <c r="L58" s="172"/>
      <c r="M58" s="253"/>
      <c r="N58" s="198"/>
      <c r="O58" s="193"/>
      <c r="P58" s="194"/>
      <c r="Q58" s="195"/>
      <c r="R58" s="199"/>
      <c r="S58" s="200"/>
      <c r="T58" s="201"/>
      <c r="U58" s="206"/>
      <c r="V58" s="207"/>
      <c r="W58" s="208"/>
      <c r="X58"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8" s="206"/>
      <c r="Z58" s="207"/>
      <c r="AA58" s="208"/>
      <c r="AB58" s="208" t="str">
        <f t="shared" si="2"/>
        <v>In the percentage of households having food diversity indicative of Phase 1 and 2 is of %, the percentage having a food diversity indicative phase 3 is of %, and the percentage having a food diversity indicative of  Phase 4 and 5 is of %.</v>
      </c>
      <c r="AC58" s="209"/>
      <c r="AD58" s="210"/>
      <c r="AE58" s="211"/>
      <c r="AF58" s="212"/>
      <c r="AG58" s="200"/>
      <c r="AH58"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8" s="209"/>
      <c r="AJ58" s="210"/>
      <c r="AK58" s="213"/>
      <c r="AL58"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8" s="214"/>
      <c r="AN58" s="215"/>
      <c r="AO58" s="216"/>
      <c r="AP58" s="217"/>
      <c r="AQ58"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8" s="143"/>
      <c r="AS58" s="143"/>
      <c r="AT58" s="143"/>
      <c r="AU58" s="143"/>
      <c r="AV58" s="143"/>
      <c r="AW58" s="143" t="str">
        <f t="shared" si="6"/>
        <v>Inin the last 30 days (because of a lack of food) the % of HH that begged is%, the proportion that sold last female animal is %, and the percentage of HH that engaged in illegal income earning activities such as theft and prostitution was %</v>
      </c>
      <c r="AX58" s="143"/>
      <c r="AY58" s="143"/>
      <c r="AZ58" s="143"/>
      <c r="BA58" s="143"/>
      <c r="BB58" s="143" t="str">
        <f t="shared" si="7"/>
        <v>In the percentage of HH eating 0 meal per day is of %, the percentage of HH eating 1 meal per day is of %, the percentage of HH eating 2 meals per day is of  %, the percentage of HH eating 3 meals per day is of %</v>
      </c>
      <c r="BC58" s="143"/>
      <c r="BD58" s="143"/>
      <c r="BE58" s="143"/>
      <c r="BF58" s="143"/>
      <c r="BG58"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8" s="145"/>
      <c r="BI58" s="145"/>
      <c r="BJ58" s="145"/>
      <c r="BK58" s="145"/>
      <c r="BL58" s="145" t="str">
        <f t="shared" si="9"/>
        <v>InReason for Displacement is intercommuncal conflict for % is armed confluct for % is natural disaster for is search for services such as  (health, education, etc.)%</v>
      </c>
      <c r="BM58" s="145"/>
      <c r="BN58" s="145"/>
      <c r="BO58" s="145"/>
      <c r="BP58" s="145"/>
      <c r="BQ58" s="145"/>
      <c r="BR58" s="145"/>
      <c r="BS58" s="145" t="str">
        <f t="shared" si="10"/>
        <v>InExpenditure on FoodIs less than 65% for % Is less than 65% for % %</v>
      </c>
      <c r="BT58" s="145"/>
      <c r="BU58" s="145"/>
      <c r="BV58" s="145"/>
      <c r="BW58" s="145"/>
      <c r="BX58" s="145" t="str">
        <f t="shared" si="11"/>
        <v>Sources of Cereals consumedInwas market for %, was own production for%, was HFA for %, was gifts for%</v>
      </c>
      <c r="BY58" s="145"/>
      <c r="BZ58" s="145" t="str">
        <f t="shared" si="12"/>
        <v xml:space="preserve">In%planted in the last agricultural season </v>
      </c>
      <c r="CA58" s="145"/>
      <c r="CB58" s="145"/>
      <c r="CC58" s="145"/>
      <c r="CD58" s="145"/>
      <c r="CE58" s="145" t="str">
        <f t="shared" si="13"/>
        <v>InThe percentage of HH that experienced a shock in the last month is %</v>
      </c>
      <c r="CF58" s="145"/>
      <c r="CG58" s="145"/>
      <c r="CH58" s="145"/>
      <c r="CI58" s="145"/>
      <c r="CJ58" s="145" t="str">
        <f t="shared" si="14"/>
        <v>Inthe percentage of HH with access to improved water sources ( including boreholes, piped water, covered wells) is %</v>
      </c>
      <c r="CK58" s="145"/>
      <c r="CL58" s="145" t="str">
        <f t="shared" si="15"/>
        <v>Inthe percentage of HH treating water is %</v>
      </c>
      <c r="CM58" s="145"/>
      <c r="CN58" s="145"/>
      <c r="CO58" s="145"/>
      <c r="CP58" t="str">
        <f t="shared" si="16"/>
        <v>Inthe percentage of hh with imrpoved water on premises is %, the percentage of HH who have to travel less than 30 minutes to access improved water is %, the percentage of HH that have to travel more than 30 minutes to access improved water is %</v>
      </c>
    </row>
    <row r="59" spans="1:94" ht="69">
      <c r="A59" s="188"/>
      <c r="B59" s="189"/>
      <c r="C59" s="190"/>
      <c r="D59" s="191"/>
      <c r="E59" s="219"/>
      <c r="F59" s="192"/>
      <c r="G59" s="150"/>
      <c r="H59" s="193"/>
      <c r="I59" s="194"/>
      <c r="J59" s="195"/>
      <c r="K59" s="196"/>
      <c r="L59" s="172"/>
      <c r="M59" s="197"/>
      <c r="N59" s="198"/>
      <c r="O59" s="193"/>
      <c r="P59" s="194"/>
      <c r="Q59" s="195"/>
      <c r="R59" s="199"/>
      <c r="S59" s="200"/>
      <c r="T59" s="201"/>
      <c r="U59" s="206"/>
      <c r="V59" s="207"/>
      <c r="W59" s="208"/>
      <c r="X59"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59" s="206"/>
      <c r="Z59" s="207"/>
      <c r="AA59" s="208"/>
      <c r="AB59" s="208" t="str">
        <f t="shared" si="2"/>
        <v>In the percentage of households having food diversity indicative of Phase 1 and 2 is of %, the percentage having a food diversity indicative phase 3 is of %, and the percentage having a food diversity indicative of  Phase 4 and 5 is of %.</v>
      </c>
      <c r="AC59" s="209"/>
      <c r="AD59" s="210"/>
      <c r="AE59" s="211"/>
      <c r="AF59" s="212"/>
      <c r="AG59" s="200"/>
      <c r="AH59"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59" s="209"/>
      <c r="AJ59" s="210"/>
      <c r="AK59" s="213"/>
      <c r="AL59"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59" s="214"/>
      <c r="AN59" s="215"/>
      <c r="AO59" s="216"/>
      <c r="AP59" s="217"/>
      <c r="AQ59"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59" s="143"/>
      <c r="AS59" s="143"/>
      <c r="AT59" s="143"/>
      <c r="AU59" s="143"/>
      <c r="AV59" s="143"/>
      <c r="AW59" s="143" t="str">
        <f t="shared" si="6"/>
        <v>Inin the last 30 days (because of a lack of food) the % of HH that begged is%, the proportion that sold last female animal is %, and the percentage of HH that engaged in illegal income earning activities such as theft and prostitution was %</v>
      </c>
      <c r="AX59" s="143"/>
      <c r="AY59" s="143"/>
      <c r="AZ59" s="143"/>
      <c r="BA59" s="143"/>
      <c r="BB59" s="143" t="str">
        <f t="shared" si="7"/>
        <v>In the percentage of HH eating 0 meal per day is of %, the percentage of HH eating 1 meal per day is of %, the percentage of HH eating 2 meals per day is of  %, the percentage of HH eating 3 meals per day is of %</v>
      </c>
      <c r="BC59" s="143"/>
      <c r="BD59" s="143"/>
      <c r="BE59" s="143"/>
      <c r="BF59" s="143"/>
      <c r="BG59"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59" s="145"/>
      <c r="BI59" s="145"/>
      <c r="BJ59" s="145"/>
      <c r="BK59" s="145"/>
      <c r="BL59" s="145" t="str">
        <f t="shared" si="9"/>
        <v>InReason for Displacement is intercommuncal conflict for % is armed confluct for % is natural disaster for is search for services such as  (health, education, etc.)%</v>
      </c>
      <c r="BM59" s="145"/>
      <c r="BN59" s="145"/>
      <c r="BO59" s="145"/>
      <c r="BP59" s="145"/>
      <c r="BQ59" s="145"/>
      <c r="BR59" s="145"/>
      <c r="BS59" s="145" t="str">
        <f t="shared" si="10"/>
        <v>InExpenditure on FoodIs less than 65% for % Is less than 65% for % %</v>
      </c>
      <c r="BT59" s="145"/>
      <c r="BU59" s="145"/>
      <c r="BV59" s="145"/>
      <c r="BW59" s="145"/>
      <c r="BX59" s="145" t="str">
        <f t="shared" si="11"/>
        <v>Sources of Cereals consumedInwas market for %, was own production for%, was HFA for %, was gifts for%</v>
      </c>
      <c r="BY59" s="145"/>
      <c r="BZ59" s="145" t="str">
        <f t="shared" si="12"/>
        <v xml:space="preserve">In%planted in the last agricultural season </v>
      </c>
      <c r="CA59" s="145"/>
      <c r="CB59" s="145"/>
      <c r="CC59" s="145"/>
      <c r="CD59" s="145"/>
      <c r="CE59" s="145" t="str">
        <f t="shared" si="13"/>
        <v>InThe percentage of HH that experienced a shock in the last month is %</v>
      </c>
      <c r="CF59" s="145"/>
      <c r="CG59" s="145"/>
      <c r="CH59" s="145"/>
      <c r="CI59" s="145"/>
      <c r="CJ59" s="145" t="str">
        <f t="shared" si="14"/>
        <v>Inthe percentage of HH with access to improved water sources ( including boreholes, piped water, covered wells) is %</v>
      </c>
      <c r="CK59" s="145"/>
      <c r="CL59" s="145" t="str">
        <f t="shared" si="15"/>
        <v>Inthe percentage of HH treating water is %</v>
      </c>
      <c r="CM59" s="145"/>
      <c r="CN59" s="145"/>
      <c r="CO59" s="145"/>
      <c r="CP59" t="str">
        <f t="shared" si="16"/>
        <v>Inthe percentage of hh with imrpoved water on premises is %, the percentage of HH who have to travel less than 30 minutes to access improved water is %, the percentage of HH that have to travel more than 30 minutes to access improved water is %</v>
      </c>
    </row>
    <row r="60" spans="1:94" ht="69">
      <c r="A60" s="188"/>
      <c r="B60" s="189"/>
      <c r="C60" s="190"/>
      <c r="D60" s="191"/>
      <c r="E60" s="219"/>
      <c r="F60" s="192"/>
      <c r="G60" s="150"/>
      <c r="H60" s="193"/>
      <c r="I60" s="194"/>
      <c r="J60" s="195"/>
      <c r="K60" s="196"/>
      <c r="L60" s="172"/>
      <c r="M60" s="197"/>
      <c r="N60" s="198"/>
      <c r="O60" s="193"/>
      <c r="P60" s="194"/>
      <c r="Q60" s="195"/>
      <c r="R60" s="199"/>
      <c r="S60" s="200"/>
      <c r="T60" s="201"/>
      <c r="U60" s="206"/>
      <c r="V60" s="207"/>
      <c r="W60" s="208"/>
      <c r="X60"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0" s="206"/>
      <c r="Z60" s="207"/>
      <c r="AA60" s="208"/>
      <c r="AB60" s="208" t="str">
        <f t="shared" si="2"/>
        <v>In the percentage of households having food diversity indicative of Phase 1 and 2 is of %, the percentage having a food diversity indicative phase 3 is of %, and the percentage having a food diversity indicative of  Phase 4 and 5 is of %.</v>
      </c>
      <c r="AC60" s="209"/>
      <c r="AD60" s="210"/>
      <c r="AE60" s="211"/>
      <c r="AF60" s="212"/>
      <c r="AG60" s="200"/>
      <c r="AH60"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0" s="209"/>
      <c r="AJ60" s="210"/>
      <c r="AK60" s="213"/>
      <c r="AL60"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0" s="214"/>
      <c r="AN60" s="215"/>
      <c r="AO60" s="216"/>
      <c r="AP60" s="217"/>
      <c r="AQ60"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0" s="143"/>
      <c r="AS60" s="143"/>
      <c r="AT60" s="143"/>
      <c r="AU60" s="143"/>
      <c r="AV60" s="143"/>
      <c r="AW60" s="143" t="str">
        <f t="shared" si="6"/>
        <v>Inin the last 30 days (because of a lack of food) the % of HH that begged is%, the proportion that sold last female animal is %, and the percentage of HH that engaged in illegal income earning activities such as theft and prostitution was %</v>
      </c>
      <c r="AX60" s="143"/>
      <c r="AY60" s="143"/>
      <c r="AZ60" s="143"/>
      <c r="BA60" s="143"/>
      <c r="BB60" s="143" t="str">
        <f t="shared" si="7"/>
        <v>In the percentage of HH eating 0 meal per day is of %, the percentage of HH eating 1 meal per day is of %, the percentage of HH eating 2 meals per day is of  %, the percentage of HH eating 3 meals per day is of %</v>
      </c>
      <c r="BC60" s="143"/>
      <c r="BD60" s="143"/>
      <c r="BE60" s="143"/>
      <c r="BF60" s="143"/>
      <c r="BG60"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0" s="145"/>
      <c r="BI60" s="145"/>
      <c r="BJ60" s="145"/>
      <c r="BK60" s="145"/>
      <c r="BL60" s="145" t="str">
        <f t="shared" si="9"/>
        <v>InReason for Displacement is intercommuncal conflict for % is armed confluct for % is natural disaster for is search for services such as  (health, education, etc.)%</v>
      </c>
      <c r="BM60" s="145"/>
      <c r="BN60" s="145"/>
      <c r="BO60" s="145"/>
      <c r="BP60" s="145"/>
      <c r="BQ60" s="145"/>
      <c r="BR60" s="145"/>
      <c r="BS60" s="145" t="str">
        <f t="shared" si="10"/>
        <v>InExpenditure on FoodIs less than 65% for % Is less than 65% for % %</v>
      </c>
      <c r="BT60" s="145"/>
      <c r="BU60" s="145"/>
      <c r="BV60" s="145"/>
      <c r="BW60" s="145"/>
      <c r="BX60" s="145" t="str">
        <f t="shared" si="11"/>
        <v>Sources of Cereals consumedInwas market for %, was own production for%, was HFA for %, was gifts for%</v>
      </c>
      <c r="BY60" s="145"/>
      <c r="BZ60" s="145" t="str">
        <f t="shared" si="12"/>
        <v xml:space="preserve">In%planted in the last agricultural season </v>
      </c>
      <c r="CA60" s="145"/>
      <c r="CB60" s="145"/>
      <c r="CC60" s="145"/>
      <c r="CD60" s="145"/>
      <c r="CE60" s="145" t="str">
        <f t="shared" si="13"/>
        <v>InThe percentage of HH that experienced a shock in the last month is %</v>
      </c>
      <c r="CF60" s="145"/>
      <c r="CG60" s="145"/>
      <c r="CH60" s="145"/>
      <c r="CI60" s="145"/>
      <c r="CJ60" s="145" t="str">
        <f t="shared" si="14"/>
        <v>Inthe percentage of HH with access to improved water sources ( including boreholes, piped water, covered wells) is %</v>
      </c>
      <c r="CK60" s="145"/>
      <c r="CL60" s="145" t="str">
        <f t="shared" si="15"/>
        <v>Inthe percentage of HH treating water is %</v>
      </c>
      <c r="CM60" s="145"/>
      <c r="CN60" s="145"/>
      <c r="CO60" s="145"/>
      <c r="CP60" t="str">
        <f t="shared" si="16"/>
        <v>Inthe percentage of hh with imrpoved water on premises is %, the percentage of HH who have to travel less than 30 minutes to access improved water is %, the percentage of HH that have to travel more than 30 minutes to access improved water is %</v>
      </c>
    </row>
    <row r="61" spans="1:94" ht="69">
      <c r="A61" s="188"/>
      <c r="B61" s="189"/>
      <c r="C61" s="224"/>
      <c r="D61" s="225"/>
      <c r="E61" s="226"/>
      <c r="F61" s="192"/>
      <c r="G61" s="150"/>
      <c r="H61" s="193"/>
      <c r="I61" s="194"/>
      <c r="J61" s="195"/>
      <c r="K61" s="196"/>
      <c r="L61" s="172"/>
      <c r="M61" s="197"/>
      <c r="N61" s="198"/>
      <c r="O61" s="193"/>
      <c r="P61" s="194"/>
      <c r="Q61" s="195"/>
      <c r="R61" s="199"/>
      <c r="S61" s="200"/>
      <c r="T61" s="201"/>
      <c r="U61" s="206"/>
      <c r="V61" s="207"/>
      <c r="W61" s="208"/>
      <c r="X61"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1" s="206"/>
      <c r="Z61" s="207"/>
      <c r="AA61" s="208"/>
      <c r="AB61" s="208" t="str">
        <f t="shared" si="2"/>
        <v>In the percentage of households having food diversity indicative of Phase 1 and 2 is of %, the percentage having a food diversity indicative phase 3 is of %, and the percentage having a food diversity indicative of  Phase 4 and 5 is of %.</v>
      </c>
      <c r="AC61" s="209"/>
      <c r="AD61" s="210"/>
      <c r="AE61" s="211"/>
      <c r="AF61" s="212"/>
      <c r="AG61" s="200"/>
      <c r="AH61"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1" s="209"/>
      <c r="AJ61" s="210"/>
      <c r="AK61" s="213"/>
      <c r="AL61"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1" s="214"/>
      <c r="AN61" s="215"/>
      <c r="AO61" s="216"/>
      <c r="AP61" s="217"/>
      <c r="AQ61"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1" s="143"/>
      <c r="AS61" s="143"/>
      <c r="AT61" s="143"/>
      <c r="AU61" s="143"/>
      <c r="AV61" s="143"/>
      <c r="AW61" s="143" t="str">
        <f t="shared" si="6"/>
        <v>Inin the last 30 days (because of a lack of food) the % of HH that begged is%, the proportion that sold last female animal is %, and the percentage of HH that engaged in illegal income earning activities such as theft and prostitution was %</v>
      </c>
      <c r="AX61" s="143"/>
      <c r="AY61" s="143"/>
      <c r="AZ61" s="143"/>
      <c r="BA61" s="143"/>
      <c r="BB61" s="143" t="str">
        <f t="shared" si="7"/>
        <v>In the percentage of HH eating 0 meal per day is of %, the percentage of HH eating 1 meal per day is of %, the percentage of HH eating 2 meals per day is of  %, the percentage of HH eating 3 meals per day is of %</v>
      </c>
      <c r="BC61" s="143"/>
      <c r="BD61" s="143"/>
      <c r="BE61" s="143"/>
      <c r="BF61" s="143"/>
      <c r="BG61"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1" s="145"/>
      <c r="BI61" s="145"/>
      <c r="BJ61" s="145"/>
      <c r="BK61" s="145"/>
      <c r="BL61" s="145" t="str">
        <f t="shared" si="9"/>
        <v>InReason for Displacement is intercommuncal conflict for % is armed confluct for % is natural disaster for is search for services such as  (health, education, etc.)%</v>
      </c>
      <c r="BM61" s="145"/>
      <c r="BN61" s="145"/>
      <c r="BO61" s="145"/>
      <c r="BP61" s="145"/>
      <c r="BQ61" s="145"/>
      <c r="BR61" s="145"/>
      <c r="BS61" s="145" t="str">
        <f t="shared" si="10"/>
        <v>InExpenditure on FoodIs less than 65% for % Is less than 65% for % %</v>
      </c>
      <c r="BT61" s="145"/>
      <c r="BU61" s="145"/>
      <c r="BV61" s="145"/>
      <c r="BW61" s="145"/>
      <c r="BX61" s="145" t="str">
        <f t="shared" si="11"/>
        <v>Sources of Cereals consumedInwas market for %, was own production for%, was HFA for %, was gifts for%</v>
      </c>
      <c r="BY61" s="145"/>
      <c r="BZ61" s="145" t="str">
        <f t="shared" si="12"/>
        <v xml:space="preserve">In%planted in the last agricultural season </v>
      </c>
      <c r="CA61" s="145"/>
      <c r="CB61" s="145"/>
      <c r="CC61" s="145"/>
      <c r="CD61" s="145"/>
      <c r="CE61" s="145" t="str">
        <f t="shared" si="13"/>
        <v>InThe percentage of HH that experienced a shock in the last month is %</v>
      </c>
      <c r="CF61" s="145"/>
      <c r="CG61" s="145"/>
      <c r="CH61" s="145"/>
      <c r="CI61" s="145"/>
      <c r="CJ61" s="145" t="str">
        <f t="shared" si="14"/>
        <v>Inthe percentage of HH with access to improved water sources ( including boreholes, piped water, covered wells) is %</v>
      </c>
      <c r="CK61" s="145"/>
      <c r="CL61" s="145" t="str">
        <f t="shared" si="15"/>
        <v>Inthe percentage of HH treating water is %</v>
      </c>
      <c r="CM61" s="145"/>
      <c r="CN61" s="145"/>
      <c r="CO61" s="145"/>
      <c r="CP61" t="str">
        <f t="shared" si="16"/>
        <v>Inthe percentage of hh with imrpoved water on premises is %, the percentage of HH who have to travel less than 30 minutes to access improved water is %, the percentage of HH that have to travel more than 30 minutes to access improved water is %</v>
      </c>
    </row>
    <row r="62" spans="1:94" ht="69">
      <c r="A62" s="188"/>
      <c r="B62" s="189"/>
      <c r="C62" s="227"/>
      <c r="D62" s="228"/>
      <c r="E62" s="229"/>
      <c r="F62" s="192"/>
      <c r="G62" s="150"/>
      <c r="H62" s="193"/>
      <c r="I62" s="194"/>
      <c r="J62" s="195"/>
      <c r="K62" s="196"/>
      <c r="L62" s="172"/>
      <c r="M62" s="197"/>
      <c r="N62" s="198"/>
      <c r="O62" s="193"/>
      <c r="P62" s="194"/>
      <c r="Q62" s="195"/>
      <c r="R62" s="199"/>
      <c r="S62" s="200"/>
      <c r="T62" s="201"/>
      <c r="U62" s="206"/>
      <c r="V62" s="207"/>
      <c r="W62" s="208"/>
      <c r="X62"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2" s="206"/>
      <c r="Z62" s="207"/>
      <c r="AA62" s="208"/>
      <c r="AB62" s="208" t="str">
        <f t="shared" si="2"/>
        <v>In the percentage of households having food diversity indicative of Phase 1 and 2 is of %, the percentage having a food diversity indicative phase 3 is of %, and the percentage having a food diversity indicative of  Phase 4 and 5 is of %.</v>
      </c>
      <c r="AC62" s="209"/>
      <c r="AD62" s="210"/>
      <c r="AE62" s="211"/>
      <c r="AF62" s="212"/>
      <c r="AG62" s="200"/>
      <c r="AH62"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2" s="209"/>
      <c r="AJ62" s="210"/>
      <c r="AK62" s="213"/>
      <c r="AL62"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2" s="214"/>
      <c r="AN62" s="215"/>
      <c r="AO62" s="216"/>
      <c r="AP62" s="217"/>
      <c r="AQ62"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2" s="143"/>
      <c r="AS62" s="143"/>
      <c r="AT62" s="143"/>
      <c r="AU62" s="143"/>
      <c r="AV62" s="143"/>
      <c r="AW62" s="143" t="str">
        <f t="shared" si="6"/>
        <v>Inin the last 30 days (because of a lack of food) the % of HH that begged is%, the proportion that sold last female animal is %, and the percentage of HH that engaged in illegal income earning activities such as theft and prostitution was %</v>
      </c>
      <c r="AX62" s="143"/>
      <c r="AY62" s="143"/>
      <c r="AZ62" s="143"/>
      <c r="BA62" s="143"/>
      <c r="BB62" s="143" t="str">
        <f t="shared" si="7"/>
        <v>In the percentage of HH eating 0 meal per day is of %, the percentage of HH eating 1 meal per day is of %, the percentage of HH eating 2 meals per day is of  %, the percentage of HH eating 3 meals per day is of %</v>
      </c>
      <c r="BC62" s="143"/>
      <c r="BD62" s="143"/>
      <c r="BE62" s="143"/>
      <c r="BF62" s="143"/>
      <c r="BG62"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2" s="145"/>
      <c r="BI62" s="145"/>
      <c r="BJ62" s="145"/>
      <c r="BK62" s="145"/>
      <c r="BL62" s="145" t="str">
        <f t="shared" si="9"/>
        <v>InReason for Displacement is intercommuncal conflict for % is armed confluct for % is natural disaster for is search for services such as  (health, education, etc.)%</v>
      </c>
      <c r="BM62" s="145"/>
      <c r="BN62" s="145"/>
      <c r="BO62" s="145"/>
      <c r="BP62" s="145"/>
      <c r="BQ62" s="145"/>
      <c r="BR62" s="145"/>
      <c r="BS62" s="145" t="str">
        <f t="shared" si="10"/>
        <v>InExpenditure on FoodIs less than 65% for % Is less than 65% for % %</v>
      </c>
      <c r="BT62" s="145"/>
      <c r="BU62" s="145"/>
      <c r="BV62" s="145"/>
      <c r="BW62" s="145"/>
      <c r="BX62" s="145" t="str">
        <f t="shared" si="11"/>
        <v>Sources of Cereals consumedInwas market for %, was own production for%, was HFA for %, was gifts for%</v>
      </c>
      <c r="BY62" s="145"/>
      <c r="BZ62" s="145" t="str">
        <f t="shared" si="12"/>
        <v xml:space="preserve">In%planted in the last agricultural season </v>
      </c>
      <c r="CA62" s="145"/>
      <c r="CB62" s="145"/>
      <c r="CC62" s="145"/>
      <c r="CD62" s="145"/>
      <c r="CE62" s="145" t="str">
        <f t="shared" si="13"/>
        <v>InThe percentage of HH that experienced a shock in the last month is %</v>
      </c>
      <c r="CF62" s="145"/>
      <c r="CG62" s="145"/>
      <c r="CH62" s="145"/>
      <c r="CI62" s="145"/>
      <c r="CJ62" s="145" t="str">
        <f t="shared" si="14"/>
        <v>Inthe percentage of HH with access to improved water sources ( including boreholes, piped water, covered wells) is %</v>
      </c>
      <c r="CK62" s="145"/>
      <c r="CL62" s="145" t="str">
        <f t="shared" si="15"/>
        <v>Inthe percentage of HH treating water is %</v>
      </c>
      <c r="CM62" s="145"/>
      <c r="CN62" s="145"/>
      <c r="CO62" s="145"/>
      <c r="CP62" t="str">
        <f t="shared" si="16"/>
        <v>Inthe percentage of hh with imrpoved water on premises is %, the percentage of HH who have to travel less than 30 minutes to access improved water is %, the percentage of HH that have to travel more than 30 minutes to access improved water is %</v>
      </c>
    </row>
    <row r="63" spans="1:94" ht="69">
      <c r="A63" s="188"/>
      <c r="B63" s="189"/>
      <c r="C63" s="190"/>
      <c r="D63" s="191"/>
      <c r="E63" s="219"/>
      <c r="F63" s="192"/>
      <c r="G63" s="150"/>
      <c r="H63" s="193"/>
      <c r="I63" s="194"/>
      <c r="J63" s="195"/>
      <c r="K63" s="196"/>
      <c r="L63" s="172"/>
      <c r="M63" s="197"/>
      <c r="N63" s="198"/>
      <c r="O63" s="193"/>
      <c r="P63" s="194"/>
      <c r="Q63" s="195"/>
      <c r="R63" s="199"/>
      <c r="S63" s="200"/>
      <c r="T63" s="201"/>
      <c r="U63" s="206"/>
      <c r="V63" s="207"/>
      <c r="W63" s="208"/>
      <c r="X63"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3" s="206"/>
      <c r="Z63" s="207"/>
      <c r="AA63" s="208"/>
      <c r="AB63" s="208" t="str">
        <f t="shared" si="2"/>
        <v>In the percentage of households having food diversity indicative of Phase 1 and 2 is of %, the percentage having a food diversity indicative phase 3 is of %, and the percentage having a food diversity indicative of  Phase 4 and 5 is of %.</v>
      </c>
      <c r="AC63" s="209"/>
      <c r="AD63" s="210"/>
      <c r="AE63" s="211"/>
      <c r="AF63" s="212"/>
      <c r="AG63" s="200"/>
      <c r="AH63"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3" s="209"/>
      <c r="AJ63" s="210"/>
      <c r="AK63" s="213"/>
      <c r="AL63"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3" s="214"/>
      <c r="AN63" s="215"/>
      <c r="AO63" s="216"/>
      <c r="AP63" s="217"/>
      <c r="AQ63"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3" s="143"/>
      <c r="AS63" s="143"/>
      <c r="AT63" s="143"/>
      <c r="AU63" s="143"/>
      <c r="AV63" s="143"/>
      <c r="AW63" s="143" t="str">
        <f t="shared" si="6"/>
        <v>Inin the last 30 days (because of a lack of food) the % of HH that begged is%, the proportion that sold last female animal is %, and the percentage of HH that engaged in illegal income earning activities such as theft and prostitution was %</v>
      </c>
      <c r="AX63" s="143"/>
      <c r="AY63" s="143"/>
      <c r="AZ63" s="143"/>
      <c r="BA63" s="143"/>
      <c r="BB63" s="143" t="str">
        <f t="shared" si="7"/>
        <v>In the percentage of HH eating 0 meal per day is of %, the percentage of HH eating 1 meal per day is of %, the percentage of HH eating 2 meals per day is of  %, the percentage of HH eating 3 meals per day is of %</v>
      </c>
      <c r="BC63" s="143"/>
      <c r="BD63" s="143"/>
      <c r="BE63" s="143"/>
      <c r="BF63" s="143"/>
      <c r="BG63"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3" s="145"/>
      <c r="BI63" s="145"/>
      <c r="BJ63" s="145"/>
      <c r="BK63" s="145"/>
      <c r="BL63" s="145" t="str">
        <f t="shared" si="9"/>
        <v>InReason for Displacement is intercommuncal conflict for % is armed confluct for % is natural disaster for is search for services such as  (health, education, etc.)%</v>
      </c>
      <c r="BM63" s="145"/>
      <c r="BN63" s="145"/>
      <c r="BO63" s="145"/>
      <c r="BP63" s="145"/>
      <c r="BQ63" s="145"/>
      <c r="BR63" s="145"/>
      <c r="BS63" s="145" t="str">
        <f t="shared" si="10"/>
        <v>InExpenditure on FoodIs less than 65% for % Is less than 65% for % %</v>
      </c>
      <c r="BT63" s="145"/>
      <c r="BU63" s="145"/>
      <c r="BV63" s="145"/>
      <c r="BW63" s="145"/>
      <c r="BX63" s="145" t="str">
        <f t="shared" si="11"/>
        <v>Sources of Cereals consumedInwas market for %, was own production for%, was HFA for %, was gifts for%</v>
      </c>
      <c r="BY63" s="145"/>
      <c r="BZ63" s="145" t="str">
        <f t="shared" si="12"/>
        <v xml:space="preserve">In%planted in the last agricultural season </v>
      </c>
      <c r="CA63" s="145"/>
      <c r="CB63" s="145"/>
      <c r="CC63" s="145"/>
      <c r="CD63" s="145"/>
      <c r="CE63" s="145" t="str">
        <f t="shared" si="13"/>
        <v>InThe percentage of HH that experienced a shock in the last month is %</v>
      </c>
      <c r="CF63" s="145"/>
      <c r="CG63" s="145"/>
      <c r="CH63" s="145"/>
      <c r="CI63" s="145"/>
      <c r="CJ63" s="145" t="str">
        <f t="shared" si="14"/>
        <v>Inthe percentage of HH with access to improved water sources ( including boreholes, piped water, covered wells) is %</v>
      </c>
      <c r="CK63" s="145"/>
      <c r="CL63" s="145" t="str">
        <f t="shared" si="15"/>
        <v>Inthe percentage of HH treating water is %</v>
      </c>
      <c r="CM63" s="145"/>
      <c r="CN63" s="145"/>
      <c r="CO63" s="145"/>
      <c r="CP63" t="str">
        <f t="shared" si="16"/>
        <v>Inthe percentage of hh with imrpoved water on premises is %, the percentage of HH who have to travel less than 30 minutes to access improved water is %, the percentage of HH that have to travel more than 30 minutes to access improved water is %</v>
      </c>
    </row>
    <row r="64" spans="1:94" ht="69">
      <c r="A64" s="188"/>
      <c r="B64" s="189"/>
      <c r="C64" s="224"/>
      <c r="D64" s="225"/>
      <c r="E64" s="226"/>
      <c r="F64" s="192"/>
      <c r="G64" s="150"/>
      <c r="H64" s="193"/>
      <c r="I64" s="194"/>
      <c r="J64" s="195"/>
      <c r="K64" s="196"/>
      <c r="L64" s="172"/>
      <c r="M64" s="197"/>
      <c r="N64" s="198"/>
      <c r="O64" s="193"/>
      <c r="P64" s="194"/>
      <c r="Q64" s="195"/>
      <c r="R64" s="199"/>
      <c r="S64" s="200"/>
      <c r="T64" s="201"/>
      <c r="U64" s="206"/>
      <c r="V64" s="207"/>
      <c r="W64" s="208"/>
      <c r="X64"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4" s="206"/>
      <c r="Z64" s="207"/>
      <c r="AA64" s="208"/>
      <c r="AB64" s="208" t="str">
        <f t="shared" si="2"/>
        <v>In the percentage of households having food diversity indicative of Phase 1 and 2 is of %, the percentage having a food diversity indicative phase 3 is of %, and the percentage having a food diversity indicative of  Phase 4 and 5 is of %.</v>
      </c>
      <c r="AC64" s="209"/>
      <c r="AD64" s="210"/>
      <c r="AE64" s="211"/>
      <c r="AF64" s="212"/>
      <c r="AG64" s="200"/>
      <c r="AH64"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4" s="209"/>
      <c r="AJ64" s="210"/>
      <c r="AK64" s="213"/>
      <c r="AL64"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4" s="214"/>
      <c r="AN64" s="215"/>
      <c r="AO64" s="216"/>
      <c r="AP64" s="217"/>
      <c r="AQ64"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4" s="143"/>
      <c r="AS64" s="143"/>
      <c r="AT64" s="143"/>
      <c r="AU64" s="143"/>
      <c r="AV64" s="143"/>
      <c r="AW64" s="143" t="str">
        <f t="shared" si="6"/>
        <v>Inin the last 30 days (because of a lack of food) the % of HH that begged is%, the proportion that sold last female animal is %, and the percentage of HH that engaged in illegal income earning activities such as theft and prostitution was %</v>
      </c>
      <c r="AX64" s="143"/>
      <c r="AY64" s="143"/>
      <c r="AZ64" s="143"/>
      <c r="BA64" s="143"/>
      <c r="BB64" s="143" t="str">
        <f t="shared" si="7"/>
        <v>In the percentage of HH eating 0 meal per day is of %, the percentage of HH eating 1 meal per day is of %, the percentage of HH eating 2 meals per day is of  %, the percentage of HH eating 3 meals per day is of %</v>
      </c>
      <c r="BC64" s="143"/>
      <c r="BD64" s="143"/>
      <c r="BE64" s="143"/>
      <c r="BF64" s="143"/>
      <c r="BG64"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4" s="145"/>
      <c r="BI64" s="145"/>
      <c r="BJ64" s="145"/>
      <c r="BK64" s="145"/>
      <c r="BL64" s="145" t="str">
        <f t="shared" si="9"/>
        <v>InReason for Displacement is intercommuncal conflict for % is armed confluct for % is natural disaster for is search for services such as  (health, education, etc.)%</v>
      </c>
      <c r="BM64" s="145"/>
      <c r="BN64" s="145"/>
      <c r="BO64" s="145"/>
      <c r="BP64" s="145"/>
      <c r="BQ64" s="145"/>
      <c r="BR64" s="145"/>
      <c r="BS64" s="145" t="str">
        <f t="shared" si="10"/>
        <v>InExpenditure on FoodIs less than 65% for % Is less than 65% for % %</v>
      </c>
      <c r="BT64" s="145"/>
      <c r="BU64" s="145"/>
      <c r="BV64" s="145"/>
      <c r="BW64" s="145"/>
      <c r="BX64" s="145" t="str">
        <f t="shared" si="11"/>
        <v>Sources of Cereals consumedInwas market for %, was own production for%, was HFA for %, was gifts for%</v>
      </c>
      <c r="BY64" s="145"/>
      <c r="BZ64" s="145" t="str">
        <f t="shared" si="12"/>
        <v xml:space="preserve">In%planted in the last agricultural season </v>
      </c>
      <c r="CA64" s="145"/>
      <c r="CB64" s="145"/>
      <c r="CC64" s="145"/>
      <c r="CD64" s="145"/>
      <c r="CE64" s="145" t="str">
        <f t="shared" si="13"/>
        <v>InThe percentage of HH that experienced a shock in the last month is %</v>
      </c>
      <c r="CF64" s="145"/>
      <c r="CG64" s="145"/>
      <c r="CH64" s="145"/>
      <c r="CI64" s="145"/>
      <c r="CJ64" s="145" t="str">
        <f t="shared" si="14"/>
        <v>Inthe percentage of HH with access to improved water sources ( including boreholes, piped water, covered wells) is %</v>
      </c>
      <c r="CK64" s="145"/>
      <c r="CL64" s="145" t="str">
        <f t="shared" si="15"/>
        <v>Inthe percentage of HH treating water is %</v>
      </c>
      <c r="CM64" s="145"/>
      <c r="CN64" s="145"/>
      <c r="CO64" s="145"/>
      <c r="CP64" t="str">
        <f t="shared" si="16"/>
        <v>Inthe percentage of hh with imrpoved water on premises is %, the percentage of HH who have to travel less than 30 minutes to access improved water is %, the percentage of HH that have to travel more than 30 minutes to access improved water is %</v>
      </c>
    </row>
    <row r="65" spans="1:94" ht="69">
      <c r="A65" s="188"/>
      <c r="B65" s="189"/>
      <c r="C65" s="227"/>
      <c r="D65" s="228"/>
      <c r="E65" s="229"/>
      <c r="F65" s="192"/>
      <c r="G65" s="150"/>
      <c r="H65" s="193"/>
      <c r="I65" s="194"/>
      <c r="J65" s="195"/>
      <c r="K65" s="196"/>
      <c r="L65" s="172"/>
      <c r="M65" s="197"/>
      <c r="N65" s="198"/>
      <c r="O65" s="193"/>
      <c r="P65" s="194"/>
      <c r="Q65" s="195"/>
      <c r="R65" s="199"/>
      <c r="S65" s="200"/>
      <c r="T65" s="201"/>
      <c r="U65" s="206"/>
      <c r="V65" s="207"/>
      <c r="W65" s="208"/>
      <c r="X65"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5" s="206"/>
      <c r="Z65" s="207"/>
      <c r="AA65" s="208"/>
      <c r="AB65" s="208" t="str">
        <f t="shared" si="2"/>
        <v>In the percentage of households having food diversity indicative of Phase 1 and 2 is of %, the percentage having a food diversity indicative phase 3 is of %, and the percentage having a food diversity indicative of  Phase 4 and 5 is of %.</v>
      </c>
      <c r="AC65" s="209"/>
      <c r="AD65" s="210"/>
      <c r="AE65" s="211"/>
      <c r="AF65" s="212"/>
      <c r="AG65" s="200"/>
      <c r="AH65"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5" s="209"/>
      <c r="AJ65" s="210"/>
      <c r="AK65" s="213"/>
      <c r="AL65"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5" s="214"/>
      <c r="AN65" s="215"/>
      <c r="AO65" s="216"/>
      <c r="AP65" s="217"/>
      <c r="AQ65"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5" s="143"/>
      <c r="AS65" s="143"/>
      <c r="AT65" s="143"/>
      <c r="AU65" s="143"/>
      <c r="AV65" s="143"/>
      <c r="AW65" s="143" t="str">
        <f t="shared" si="6"/>
        <v>Inin the last 30 days (because of a lack of food) the % of HH that begged is%, the proportion that sold last female animal is %, and the percentage of HH that engaged in illegal income earning activities such as theft and prostitution was %</v>
      </c>
      <c r="AX65" s="143"/>
      <c r="AY65" s="143"/>
      <c r="AZ65" s="143"/>
      <c r="BA65" s="143"/>
      <c r="BB65" s="143" t="str">
        <f t="shared" si="7"/>
        <v>In the percentage of HH eating 0 meal per day is of %, the percentage of HH eating 1 meal per day is of %, the percentage of HH eating 2 meals per day is of  %, the percentage of HH eating 3 meals per day is of %</v>
      </c>
      <c r="BC65" s="143"/>
      <c r="BD65" s="143"/>
      <c r="BE65" s="143"/>
      <c r="BF65" s="143"/>
      <c r="BG65"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5" s="145"/>
      <c r="BI65" s="145"/>
      <c r="BJ65" s="145"/>
      <c r="BK65" s="145"/>
      <c r="BL65" s="145" t="str">
        <f t="shared" si="9"/>
        <v>InReason for Displacement is intercommuncal conflict for % is armed confluct for % is natural disaster for is search for services such as  (health, education, etc.)%</v>
      </c>
      <c r="BM65" s="145"/>
      <c r="BN65" s="145"/>
      <c r="BO65" s="145"/>
      <c r="BP65" s="145"/>
      <c r="BQ65" s="145"/>
      <c r="BR65" s="145"/>
      <c r="BS65" s="145" t="str">
        <f t="shared" si="10"/>
        <v>InExpenditure on FoodIs less than 65% for % Is less than 65% for % %</v>
      </c>
      <c r="BT65" s="145"/>
      <c r="BU65" s="145"/>
      <c r="BV65" s="145"/>
      <c r="BW65" s="145"/>
      <c r="BX65" s="145" t="str">
        <f t="shared" si="11"/>
        <v>Sources of Cereals consumedInwas market for %, was own production for%, was HFA for %, was gifts for%</v>
      </c>
      <c r="BY65" s="145"/>
      <c r="BZ65" s="145" t="str">
        <f t="shared" si="12"/>
        <v xml:space="preserve">In%planted in the last agricultural season </v>
      </c>
      <c r="CA65" s="145"/>
      <c r="CB65" s="145"/>
      <c r="CC65" s="145"/>
      <c r="CD65" s="145"/>
      <c r="CE65" s="145" t="str">
        <f t="shared" si="13"/>
        <v>InThe percentage of HH that experienced a shock in the last month is %</v>
      </c>
      <c r="CF65" s="145"/>
      <c r="CG65" s="145"/>
      <c r="CH65" s="145"/>
      <c r="CI65" s="145"/>
      <c r="CJ65" s="145" t="str">
        <f t="shared" si="14"/>
        <v>Inthe percentage of HH with access to improved water sources ( including boreholes, piped water, covered wells) is %</v>
      </c>
      <c r="CK65" s="145"/>
      <c r="CL65" s="145" t="str">
        <f t="shared" si="15"/>
        <v>Inthe percentage of HH treating water is %</v>
      </c>
      <c r="CM65" s="145"/>
      <c r="CN65" s="145"/>
      <c r="CO65" s="145"/>
      <c r="CP65" t="str">
        <f t="shared" si="16"/>
        <v>Inthe percentage of hh with imrpoved water on premises is %, the percentage of HH who have to travel less than 30 minutes to access improved water is %, the percentage of HH that have to travel more than 30 minutes to access improved water is %</v>
      </c>
    </row>
    <row r="66" spans="1:94" ht="69">
      <c r="A66" s="188"/>
      <c r="B66" s="189"/>
      <c r="C66" s="224"/>
      <c r="D66" s="225"/>
      <c r="E66" s="226"/>
      <c r="F66" s="192"/>
      <c r="G66" s="150"/>
      <c r="H66" s="193"/>
      <c r="I66" s="194"/>
      <c r="J66" s="195"/>
      <c r="K66" s="196"/>
      <c r="L66" s="172"/>
      <c r="M66" s="197"/>
      <c r="N66" s="198"/>
      <c r="O66" s="193"/>
      <c r="P66" s="194"/>
      <c r="Q66" s="195"/>
      <c r="R66" s="199"/>
      <c r="S66" s="200"/>
      <c r="T66" s="201"/>
      <c r="U66" s="206"/>
      <c r="V66" s="207"/>
      <c r="W66" s="208"/>
      <c r="X66"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6" s="206"/>
      <c r="Z66" s="207"/>
      <c r="AA66" s="208"/>
      <c r="AB66" s="208" t="str">
        <f t="shared" si="2"/>
        <v>In the percentage of households having food diversity indicative of Phase 1 and 2 is of %, the percentage having a food diversity indicative phase 3 is of %, and the percentage having a food diversity indicative of  Phase 4 and 5 is of %.</v>
      </c>
      <c r="AC66" s="209"/>
      <c r="AD66" s="210"/>
      <c r="AE66" s="211"/>
      <c r="AF66" s="212"/>
      <c r="AG66" s="200"/>
      <c r="AH66"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6" s="209"/>
      <c r="AJ66" s="210"/>
      <c r="AK66" s="213"/>
      <c r="AL66"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6" s="214"/>
      <c r="AN66" s="215"/>
      <c r="AO66" s="216"/>
      <c r="AP66" s="217"/>
      <c r="AQ66"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6" s="143"/>
      <c r="AS66" s="143"/>
      <c r="AT66" s="143"/>
      <c r="AU66" s="143"/>
      <c r="AV66" s="143"/>
      <c r="AW66" s="143" t="str">
        <f t="shared" si="6"/>
        <v>Inin the last 30 days (because of a lack of food) the % of HH that begged is%, the proportion that sold last female animal is %, and the percentage of HH that engaged in illegal income earning activities such as theft and prostitution was %</v>
      </c>
      <c r="AX66" s="143"/>
      <c r="AY66" s="143"/>
      <c r="AZ66" s="143"/>
      <c r="BA66" s="143"/>
      <c r="BB66" s="143" t="str">
        <f t="shared" si="7"/>
        <v>In the percentage of HH eating 0 meal per day is of %, the percentage of HH eating 1 meal per day is of %, the percentage of HH eating 2 meals per day is of  %, the percentage of HH eating 3 meals per day is of %</v>
      </c>
      <c r="BC66" s="143"/>
      <c r="BD66" s="143"/>
      <c r="BE66" s="143"/>
      <c r="BF66" s="143"/>
      <c r="BG66"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6" s="145"/>
      <c r="BI66" s="145"/>
      <c r="BJ66" s="145"/>
      <c r="BK66" s="145"/>
      <c r="BL66" s="145" t="str">
        <f t="shared" si="9"/>
        <v>InReason for Displacement is intercommuncal conflict for % is armed confluct for % is natural disaster for is search for services such as  (health, education, etc.)%</v>
      </c>
      <c r="BM66" s="145"/>
      <c r="BN66" s="145"/>
      <c r="BO66" s="145"/>
      <c r="BP66" s="145"/>
      <c r="BQ66" s="145"/>
      <c r="BR66" s="145"/>
      <c r="BS66" s="145" t="str">
        <f t="shared" si="10"/>
        <v>InExpenditure on FoodIs less than 65% for % Is less than 65% for % %</v>
      </c>
      <c r="BT66" s="145"/>
      <c r="BU66" s="145"/>
      <c r="BV66" s="145"/>
      <c r="BW66" s="145"/>
      <c r="BX66" s="145" t="str">
        <f t="shared" si="11"/>
        <v>Sources of Cereals consumedInwas market for %, was own production for%, was HFA for %, was gifts for%</v>
      </c>
      <c r="BY66" s="145"/>
      <c r="BZ66" s="145" t="str">
        <f t="shared" si="12"/>
        <v xml:space="preserve">In%planted in the last agricultural season </v>
      </c>
      <c r="CA66" s="145"/>
      <c r="CB66" s="145"/>
      <c r="CC66" s="145"/>
      <c r="CD66" s="145"/>
      <c r="CE66" s="145" t="str">
        <f t="shared" si="13"/>
        <v>InThe percentage of HH that experienced a shock in the last month is %</v>
      </c>
      <c r="CF66" s="145"/>
      <c r="CG66" s="145"/>
      <c r="CH66" s="145"/>
      <c r="CI66" s="145"/>
      <c r="CJ66" s="145" t="str">
        <f t="shared" si="14"/>
        <v>Inthe percentage of HH with access to improved water sources ( including boreholes, piped water, covered wells) is %</v>
      </c>
      <c r="CK66" s="145"/>
      <c r="CL66" s="145" t="str">
        <f t="shared" si="15"/>
        <v>Inthe percentage of HH treating water is %</v>
      </c>
      <c r="CM66" s="145"/>
      <c r="CN66" s="145"/>
      <c r="CO66" s="145"/>
      <c r="CP66" t="str">
        <f t="shared" si="16"/>
        <v>Inthe percentage of hh with imrpoved water on premises is %, the percentage of HH who have to travel less than 30 minutes to access improved water is %, the percentage of HH that have to travel more than 30 minutes to access improved water is %</v>
      </c>
    </row>
    <row r="67" spans="1:94" ht="69">
      <c r="A67" s="188"/>
      <c r="B67" s="189"/>
      <c r="C67" s="227"/>
      <c r="D67" s="228"/>
      <c r="E67" s="229"/>
      <c r="F67" s="192"/>
      <c r="G67" s="150"/>
      <c r="H67" s="193"/>
      <c r="I67" s="194"/>
      <c r="J67" s="195"/>
      <c r="K67" s="196"/>
      <c r="L67" s="172"/>
      <c r="M67" s="197"/>
      <c r="N67" s="198"/>
      <c r="O67" s="193"/>
      <c r="P67" s="194"/>
      <c r="Q67" s="195"/>
      <c r="R67" s="199"/>
      <c r="S67" s="200"/>
      <c r="T67" s="201"/>
      <c r="U67" s="206"/>
      <c r="V67" s="207"/>
      <c r="W67" s="208"/>
      <c r="X67"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7" s="206"/>
      <c r="Z67" s="207"/>
      <c r="AA67" s="208"/>
      <c r="AB67" s="208" t="str">
        <f t="shared" si="2"/>
        <v>In the percentage of households having food diversity indicative of Phase 1 and 2 is of %, the percentage having a food diversity indicative phase 3 is of %, and the percentage having a food diversity indicative of  Phase 4 and 5 is of %.</v>
      </c>
      <c r="AC67" s="209"/>
      <c r="AD67" s="210"/>
      <c r="AE67" s="211"/>
      <c r="AF67" s="212"/>
      <c r="AG67" s="200"/>
      <c r="AH67"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7" s="209"/>
      <c r="AJ67" s="210"/>
      <c r="AK67" s="213"/>
      <c r="AL67"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7" s="214"/>
      <c r="AN67" s="215"/>
      <c r="AO67" s="216"/>
      <c r="AP67" s="217"/>
      <c r="AQ67"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7" s="143"/>
      <c r="AS67" s="143"/>
      <c r="AT67" s="143"/>
      <c r="AU67" s="143"/>
      <c r="AV67" s="143"/>
      <c r="AW67" s="143" t="str">
        <f t="shared" si="6"/>
        <v>Inin the last 30 days (because of a lack of food) the % of HH that begged is%, the proportion that sold last female animal is %, and the percentage of HH that engaged in illegal income earning activities such as theft and prostitution was %</v>
      </c>
      <c r="AX67" s="143"/>
      <c r="AY67" s="143"/>
      <c r="AZ67" s="143"/>
      <c r="BA67" s="143"/>
      <c r="BB67" s="143" t="str">
        <f t="shared" si="7"/>
        <v>In the percentage of HH eating 0 meal per day is of %, the percentage of HH eating 1 meal per day is of %, the percentage of HH eating 2 meals per day is of  %, the percentage of HH eating 3 meals per day is of %</v>
      </c>
      <c r="BC67" s="143"/>
      <c r="BD67" s="143"/>
      <c r="BE67" s="143"/>
      <c r="BF67" s="143"/>
      <c r="BG67"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7" s="145"/>
      <c r="BI67" s="145"/>
      <c r="BJ67" s="145"/>
      <c r="BK67" s="145"/>
      <c r="BL67" s="145" t="str">
        <f t="shared" si="9"/>
        <v>InReason for Displacement is intercommuncal conflict for % is armed confluct for % is natural disaster for is search for services such as  (health, education, etc.)%</v>
      </c>
      <c r="BM67" s="145"/>
      <c r="BN67" s="145"/>
      <c r="BO67" s="145"/>
      <c r="BP67" s="145"/>
      <c r="BQ67" s="145"/>
      <c r="BR67" s="145"/>
      <c r="BS67" s="145" t="str">
        <f t="shared" si="10"/>
        <v>InExpenditure on FoodIs less than 65% for % Is less than 65% for % %</v>
      </c>
      <c r="BT67" s="145"/>
      <c r="BU67" s="145"/>
      <c r="BV67" s="145"/>
      <c r="BW67" s="145"/>
      <c r="BX67" s="145" t="str">
        <f t="shared" si="11"/>
        <v>Sources of Cereals consumedInwas market for %, was own production for%, was HFA for %, was gifts for%</v>
      </c>
      <c r="BY67" s="145"/>
      <c r="BZ67" s="145" t="str">
        <f t="shared" si="12"/>
        <v xml:space="preserve">In%planted in the last agricultural season </v>
      </c>
      <c r="CA67" s="145"/>
      <c r="CB67" s="145"/>
      <c r="CC67" s="145"/>
      <c r="CD67" s="145"/>
      <c r="CE67" s="145" t="str">
        <f t="shared" si="13"/>
        <v>InThe percentage of HH that experienced a shock in the last month is %</v>
      </c>
      <c r="CF67" s="145"/>
      <c r="CG67" s="145"/>
      <c r="CH67" s="145"/>
      <c r="CI67" s="145"/>
      <c r="CJ67" s="145" t="str">
        <f t="shared" si="14"/>
        <v>Inthe percentage of HH with access to improved water sources ( including boreholes, piped water, covered wells) is %</v>
      </c>
      <c r="CK67" s="145"/>
      <c r="CL67" s="145" t="str">
        <f t="shared" si="15"/>
        <v>Inthe percentage of HH treating water is %</v>
      </c>
      <c r="CM67" s="145"/>
      <c r="CN67" s="145"/>
      <c r="CO67" s="145"/>
      <c r="CP67" t="str">
        <f t="shared" si="16"/>
        <v>Inthe percentage of hh with imrpoved water on premises is %, the percentage of HH who have to travel less than 30 minutes to access improved water is %, the percentage of HH that have to travel more than 30 minutes to access improved water is %</v>
      </c>
    </row>
    <row r="68" spans="1:94" ht="69">
      <c r="A68" s="188"/>
      <c r="B68" s="189"/>
      <c r="C68" s="190"/>
      <c r="D68" s="191"/>
      <c r="E68" s="219"/>
      <c r="F68" s="192"/>
      <c r="G68" s="150"/>
      <c r="H68" s="193"/>
      <c r="I68" s="194"/>
      <c r="J68" s="195"/>
      <c r="K68" s="196"/>
      <c r="L68" s="172"/>
      <c r="M68" s="197"/>
      <c r="N68" s="198"/>
      <c r="O68" s="193"/>
      <c r="P68" s="194"/>
      <c r="Q68" s="195"/>
      <c r="R68" s="199"/>
      <c r="S68" s="200"/>
      <c r="T68" s="201"/>
      <c r="U68" s="206"/>
      <c r="V68" s="207"/>
      <c r="W68" s="208"/>
      <c r="X68"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8" s="206"/>
      <c r="Z68" s="207"/>
      <c r="AA68" s="208"/>
      <c r="AB68" s="208" t="str">
        <f t="shared" si="2"/>
        <v>In the percentage of households having food diversity indicative of Phase 1 and 2 is of %, the percentage having a food diversity indicative phase 3 is of %, and the percentage having a food diversity indicative of  Phase 4 and 5 is of %.</v>
      </c>
      <c r="AC68" s="209"/>
      <c r="AD68" s="210"/>
      <c r="AE68" s="211"/>
      <c r="AF68" s="212"/>
      <c r="AG68" s="200"/>
      <c r="AH68"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8" s="209"/>
      <c r="AJ68" s="210"/>
      <c r="AK68" s="213"/>
      <c r="AL68"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8" s="214"/>
      <c r="AN68" s="215"/>
      <c r="AO68" s="216"/>
      <c r="AP68" s="217"/>
      <c r="AQ68"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8" s="143"/>
      <c r="AS68" s="143"/>
      <c r="AT68" s="143"/>
      <c r="AU68" s="143"/>
      <c r="AV68" s="143"/>
      <c r="AW68" s="143" t="str">
        <f t="shared" si="6"/>
        <v>Inin the last 30 days (because of a lack of food) the % of HH that begged is%, the proportion that sold last female animal is %, and the percentage of HH that engaged in illegal income earning activities such as theft and prostitution was %</v>
      </c>
      <c r="AX68" s="143"/>
      <c r="AY68" s="143"/>
      <c r="AZ68" s="143"/>
      <c r="BA68" s="143"/>
      <c r="BB68" s="143" t="str">
        <f t="shared" si="7"/>
        <v>In the percentage of HH eating 0 meal per day is of %, the percentage of HH eating 1 meal per day is of %, the percentage of HH eating 2 meals per day is of  %, the percentage of HH eating 3 meals per day is of %</v>
      </c>
      <c r="BC68" s="143"/>
      <c r="BD68" s="143"/>
      <c r="BE68" s="143"/>
      <c r="BF68" s="143"/>
      <c r="BG68"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8" s="145"/>
      <c r="BI68" s="145"/>
      <c r="BJ68" s="145"/>
      <c r="BK68" s="145"/>
      <c r="BL68" s="145" t="str">
        <f t="shared" si="9"/>
        <v>InReason for Displacement is intercommuncal conflict for % is armed confluct for % is natural disaster for is search for services such as  (health, education, etc.)%</v>
      </c>
      <c r="BM68" s="145"/>
      <c r="BN68" s="145"/>
      <c r="BO68" s="145"/>
      <c r="BP68" s="145"/>
      <c r="BQ68" s="145"/>
      <c r="BR68" s="145"/>
      <c r="BS68" s="145" t="str">
        <f t="shared" si="10"/>
        <v>InExpenditure on FoodIs less than 65% for % Is less than 65% for % %</v>
      </c>
      <c r="BT68" s="145"/>
      <c r="BU68" s="145"/>
      <c r="BV68" s="145"/>
      <c r="BW68" s="145"/>
      <c r="BX68" s="145" t="str">
        <f t="shared" si="11"/>
        <v>Sources of Cereals consumedInwas market for %, was own production for%, was HFA for %, was gifts for%</v>
      </c>
      <c r="BY68" s="145"/>
      <c r="BZ68" s="145" t="str">
        <f t="shared" si="12"/>
        <v xml:space="preserve">In%planted in the last agricultural season </v>
      </c>
      <c r="CA68" s="145"/>
      <c r="CB68" s="145"/>
      <c r="CC68" s="145"/>
      <c r="CD68" s="145"/>
      <c r="CE68" s="145" t="str">
        <f t="shared" si="13"/>
        <v>InThe percentage of HH that experienced a shock in the last month is %</v>
      </c>
      <c r="CF68" s="145"/>
      <c r="CG68" s="145"/>
      <c r="CH68" s="145"/>
      <c r="CI68" s="145"/>
      <c r="CJ68" s="145" t="str">
        <f t="shared" si="14"/>
        <v>Inthe percentage of HH with access to improved water sources ( including boreholes, piped water, covered wells) is %</v>
      </c>
      <c r="CK68" s="145"/>
      <c r="CL68" s="145" t="str">
        <f t="shared" si="15"/>
        <v>Inthe percentage of HH treating water is %</v>
      </c>
      <c r="CM68" s="145"/>
      <c r="CN68" s="145"/>
      <c r="CO68" s="145"/>
      <c r="CP68" t="str">
        <f t="shared" si="16"/>
        <v>Inthe percentage of hh with imrpoved water on premises is %, the percentage of HH who have to travel less than 30 minutes to access improved water is %, the percentage of HH that have to travel more than 30 minutes to access improved water is %</v>
      </c>
    </row>
    <row r="69" spans="1:94" ht="69.599999999999994" thickBot="1">
      <c r="A69" s="188"/>
      <c r="B69" s="189"/>
      <c r="C69" s="224"/>
      <c r="D69" s="225"/>
      <c r="E69" s="226"/>
      <c r="F69" s="192"/>
      <c r="G69" s="93"/>
      <c r="H69" s="193"/>
      <c r="I69" s="194"/>
      <c r="J69" s="195"/>
      <c r="K69" s="196"/>
      <c r="L69" s="172"/>
      <c r="M69" s="197"/>
      <c r="N69" s="198"/>
      <c r="O69" s="193"/>
      <c r="P69" s="194"/>
      <c r="Q69" s="195"/>
      <c r="R69" s="199"/>
      <c r="S69" s="200"/>
      <c r="T69" s="201"/>
      <c r="U69" s="206"/>
      <c r="V69" s="207"/>
      <c r="W69" s="208"/>
      <c r="X69"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69" s="206"/>
      <c r="Z69" s="207"/>
      <c r="AA69" s="208"/>
      <c r="AB69" s="208" t="str">
        <f t="shared" si="2"/>
        <v>In the percentage of households having food diversity indicative of Phase 1 and 2 is of %, the percentage having a food diversity indicative phase 3 is of %, and the percentage having a food diversity indicative of  Phase 4 and 5 is of %.</v>
      </c>
      <c r="AC69" s="209"/>
      <c r="AD69" s="210"/>
      <c r="AE69" s="211"/>
      <c r="AF69" s="212"/>
      <c r="AG69" s="200"/>
      <c r="AH69"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69" s="209"/>
      <c r="AJ69" s="210"/>
      <c r="AK69" s="213"/>
      <c r="AL69"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69" s="214"/>
      <c r="AN69" s="215"/>
      <c r="AO69" s="216"/>
      <c r="AP69" s="217"/>
      <c r="AQ69"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69" s="143"/>
      <c r="AS69" s="143"/>
      <c r="AT69" s="143"/>
      <c r="AU69" s="143"/>
      <c r="AV69" s="143"/>
      <c r="AW69" s="143" t="str">
        <f t="shared" si="6"/>
        <v>Inin the last 30 days (because of a lack of food) the % of HH that begged is%, the proportion that sold last female animal is %, and the percentage of HH that engaged in illegal income earning activities such as theft and prostitution was %</v>
      </c>
      <c r="AX69" s="143"/>
      <c r="AY69" s="143"/>
      <c r="AZ69" s="143"/>
      <c r="BA69" s="143"/>
      <c r="BB69" s="143" t="str">
        <f t="shared" si="7"/>
        <v>In the percentage of HH eating 0 meal per day is of %, the percentage of HH eating 1 meal per day is of %, the percentage of HH eating 2 meals per day is of  %, the percentage of HH eating 3 meals per day is of %</v>
      </c>
      <c r="BC69" s="143"/>
      <c r="BD69" s="143"/>
      <c r="BE69" s="143"/>
      <c r="BF69" s="143"/>
      <c r="BG69"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69" s="145"/>
      <c r="BI69" s="145"/>
      <c r="BJ69" s="145"/>
      <c r="BK69" s="145"/>
      <c r="BL69" s="145" t="str">
        <f t="shared" si="9"/>
        <v>InReason for Displacement is intercommuncal conflict for % is armed confluct for % is natural disaster for is search for services such as  (health, education, etc.)%</v>
      </c>
      <c r="BM69" s="145"/>
      <c r="BN69" s="145"/>
      <c r="BO69" s="145"/>
      <c r="BP69" s="145"/>
      <c r="BQ69" s="145"/>
      <c r="BR69" s="145"/>
      <c r="BS69" s="145" t="str">
        <f t="shared" si="10"/>
        <v>InExpenditure on FoodIs less than 65% for % Is less than 65% for % %</v>
      </c>
      <c r="BT69" s="145"/>
      <c r="BU69" s="145"/>
      <c r="BV69" s="145"/>
      <c r="BW69" s="145"/>
      <c r="BX69" s="145" t="str">
        <f t="shared" si="11"/>
        <v>Sources of Cereals consumedInwas market for %, was own production for%, was HFA for %, was gifts for%</v>
      </c>
      <c r="BY69" s="145"/>
      <c r="BZ69" s="145" t="str">
        <f t="shared" si="12"/>
        <v xml:space="preserve">In%planted in the last agricultural season </v>
      </c>
      <c r="CA69" s="145"/>
      <c r="CB69" s="145"/>
      <c r="CC69" s="145"/>
      <c r="CD69" s="145"/>
      <c r="CE69" s="145" t="str">
        <f t="shared" si="13"/>
        <v>InThe percentage of HH that experienced a shock in the last month is %</v>
      </c>
      <c r="CF69" s="145"/>
      <c r="CG69" s="145"/>
      <c r="CH69" s="145"/>
      <c r="CI69" s="145"/>
      <c r="CJ69" s="145" t="str">
        <f t="shared" si="14"/>
        <v>Inthe percentage of HH with access to improved water sources ( including boreholes, piped water, covered wells) is %</v>
      </c>
      <c r="CK69" s="145"/>
      <c r="CL69" s="145" t="str">
        <f t="shared" si="15"/>
        <v>Inthe percentage of HH treating water is %</v>
      </c>
      <c r="CM69" s="145"/>
      <c r="CN69" s="145"/>
      <c r="CO69" s="145"/>
      <c r="CP69" t="str">
        <f t="shared" si="16"/>
        <v>Inthe percentage of hh with imrpoved water on premises is %, the percentage of HH who have to travel less than 30 minutes to access improved water is %, the percentage of HH that have to travel more than 30 minutes to access improved water is %</v>
      </c>
    </row>
    <row r="70" spans="1:94" ht="69">
      <c r="A70" s="188"/>
      <c r="B70" s="189"/>
      <c r="C70" s="224"/>
      <c r="D70" s="225"/>
      <c r="E70" s="226"/>
      <c r="F70" s="192"/>
      <c r="G70" s="150"/>
      <c r="H70" s="193"/>
      <c r="I70" s="194"/>
      <c r="J70" s="195"/>
      <c r="K70" s="196"/>
      <c r="L70" s="172"/>
      <c r="M70" s="197"/>
      <c r="N70" s="198"/>
      <c r="O70" s="193"/>
      <c r="P70" s="194"/>
      <c r="Q70" s="195"/>
      <c r="R70" s="199"/>
      <c r="S70" s="200"/>
      <c r="T70" s="201"/>
      <c r="U70" s="206"/>
      <c r="V70" s="207"/>
      <c r="W70" s="208"/>
      <c r="X70" s="205" t="str">
        <f t="shared" si="17"/>
        <v xml:space="preserve">In the percentage of households with an acceptable FCS (indicative of IPC Phase 1&amp;2) is %, the percentage of households with a borderline FCS (indicative of IPC Phase 3) is %, the percentage of households with a poor FCS (indicative of IPC Phase 4+) is </v>
      </c>
      <c r="Y70" s="206"/>
      <c r="Z70" s="207"/>
      <c r="AA70" s="208"/>
      <c r="AB70" s="208" t="str">
        <f t="shared" si="2"/>
        <v>In the percentage of households having food diversity indicative of Phase 1 and 2 is of %, the percentage having a food diversity indicative phase 3 is of %, and the percentage having a food diversity indicative of  Phase 4 and 5 is of %.</v>
      </c>
      <c r="AC70" s="209"/>
      <c r="AD70" s="210"/>
      <c r="AE70" s="211"/>
      <c r="AF70" s="212"/>
      <c r="AG70" s="200"/>
      <c r="AH70" s="200" t="str">
        <f t="shared" si="3"/>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70" s="209"/>
      <c r="AJ70" s="210"/>
      <c r="AK70" s="213"/>
      <c r="AL70" s="213" t="str">
        <f t="shared" si="4"/>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70" s="214"/>
      <c r="AN70" s="215"/>
      <c r="AO70" s="216"/>
      <c r="AP70" s="217"/>
      <c r="AQ70" s="218" t="str">
        <f t="shared" si="5"/>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0" s="143"/>
      <c r="AS70" s="143"/>
      <c r="AT70" s="143"/>
      <c r="AU70" s="143"/>
      <c r="AV70" s="143"/>
      <c r="AW70" s="143" t="str">
        <f t="shared" si="6"/>
        <v>Inin the last 30 days (because of a lack of food) the % of HH that begged is%, the proportion that sold last female animal is %, and the percentage of HH that engaged in illegal income earning activities such as theft and prostitution was %</v>
      </c>
      <c r="AX70" s="143"/>
      <c r="AY70" s="143"/>
      <c r="AZ70" s="143"/>
      <c r="BA70" s="143"/>
      <c r="BB70" s="143" t="str">
        <f t="shared" si="7"/>
        <v>In the percentage of HH eating 0 meal per day is of %, the percentage of HH eating 1 meal per day is of %, the percentage of HH eating 2 meals per day is of  %, the percentage of HH eating 3 meals per day is of %</v>
      </c>
      <c r="BC70" s="143"/>
      <c r="BD70" s="143"/>
      <c r="BE70" s="143"/>
      <c r="BF70" s="143"/>
      <c r="BG70" s="143" t="str">
        <f t="shared" si="8"/>
        <v>InThe percentage of HH with less than 1 months of stocks is %%, The percentage of HH with less than 2-3 months of stocks is %, The percentage of HH with less than 4-5 months of stocks is %%, The percentage of HH with less than more than 6 months of  food stocks is %%</v>
      </c>
      <c r="BH70" s="145"/>
      <c r="BI70" s="145"/>
      <c r="BJ70" s="145"/>
      <c r="BK70" s="145"/>
      <c r="BL70" s="145" t="str">
        <f t="shared" si="9"/>
        <v>InReason for Displacement is intercommuncal conflict for % is armed confluct for % is natural disaster for is search for services such as  (health, education, etc.)%</v>
      </c>
      <c r="BM70" s="145"/>
      <c r="BN70" s="145"/>
      <c r="BO70" s="145"/>
      <c r="BP70" s="145"/>
      <c r="BQ70" s="145"/>
      <c r="BR70" s="145"/>
      <c r="BS70" s="145" t="str">
        <f t="shared" si="10"/>
        <v>InExpenditure on FoodIs less than 65% for % Is less than 65% for % %</v>
      </c>
      <c r="BT70" s="145"/>
      <c r="BU70" s="145"/>
      <c r="BV70" s="145"/>
      <c r="BW70" s="145"/>
      <c r="BX70" s="145" t="str">
        <f t="shared" si="11"/>
        <v>Sources of Cereals consumedInwas market for %, was own production for%, was HFA for %, was gifts for%</v>
      </c>
      <c r="BY70" s="145"/>
      <c r="BZ70" s="145" t="str">
        <f t="shared" si="12"/>
        <v xml:space="preserve">In%planted in the last agricultural season </v>
      </c>
      <c r="CA70" s="145"/>
      <c r="CB70" s="145"/>
      <c r="CC70" s="145"/>
      <c r="CD70" s="145"/>
      <c r="CE70" s="145" t="str">
        <f t="shared" si="13"/>
        <v>InThe percentage of HH that experienced a shock in the last month is %</v>
      </c>
      <c r="CF70" s="145"/>
      <c r="CG70" s="145"/>
      <c r="CH70" s="145"/>
      <c r="CI70" s="145"/>
      <c r="CJ70" s="145" t="str">
        <f t="shared" si="14"/>
        <v>Inthe percentage of HH with access to improved water sources ( including boreholes, piped water, covered wells) is %</v>
      </c>
      <c r="CK70" s="145"/>
      <c r="CL70" s="145" t="str">
        <f t="shared" si="15"/>
        <v>Inthe percentage of HH treating water is %</v>
      </c>
      <c r="CM70" s="145"/>
      <c r="CN70" s="145"/>
      <c r="CO70" s="145"/>
      <c r="CP70" t="str">
        <f>$A$4&amp;A70&amp;$CM$4&amp;CM70&amp;$CN$4&amp;CN70&amp;$CO$4&amp;CO70&amp; "%"</f>
        <v>Inthe percentage of hh with imrpoved water on premises is %, the percentage of HH who have to travel less than 30 minutes to access improved water is %, the percentage of HH that have to travel more than 30 minutes to access improved water is %</v>
      </c>
    </row>
    <row r="71" spans="1:94" ht="69.599999999999994" thickBot="1">
      <c r="A71" s="254"/>
      <c r="B71" s="255"/>
      <c r="C71" s="256"/>
      <c r="D71" s="257"/>
      <c r="E71" s="258"/>
      <c r="F71" s="94"/>
      <c r="G71" s="93"/>
      <c r="H71" s="95"/>
      <c r="I71" s="96"/>
      <c r="J71" s="97"/>
      <c r="K71" s="98"/>
      <c r="L71" s="172"/>
      <c r="M71" s="259"/>
      <c r="N71" s="99"/>
      <c r="O71" s="95"/>
      <c r="P71" s="96"/>
      <c r="Q71" s="97"/>
      <c r="R71" s="100"/>
      <c r="S71" s="200"/>
      <c r="T71" s="101"/>
      <c r="U71" s="206"/>
      <c r="V71" s="207"/>
      <c r="W71" s="208"/>
      <c r="X71" s="205" t="str">
        <f>$A$4&amp;A71&amp;$U$4&amp;U71&amp;$V$4&amp;V71&amp;$W$4&amp;W71</f>
        <v xml:space="preserve">In the percentage of households with an acceptable FCS (indicative of IPC Phase 1&amp;2) is %, the percentage of households with a borderline FCS (indicative of IPC Phase 3) is %, the percentage of households with a poor FCS (indicative of IPC Phase 4+) is </v>
      </c>
      <c r="Y71" s="206"/>
      <c r="Z71" s="207"/>
      <c r="AA71" s="208"/>
      <c r="AB71" s="208" t="str">
        <f t="shared" ref="AB71:AB77" si="18">$A$4&amp;A71&amp;$Y$4&amp;Y71&amp;$Z$4&amp;Z71&amp;$AA$4&amp;AA71&amp; "%."</f>
        <v>In the percentage of households having food diversity indicative of Phase 1 and 2 is of %, the percentage having a food diversity indicative phase 3 is of %, and the percentage having a food diversity indicative of  Phase 4 and 5 is of %.</v>
      </c>
      <c r="AC71" s="209"/>
      <c r="AD71" s="210"/>
      <c r="AE71" s="211"/>
      <c r="AF71" s="212"/>
      <c r="AG71" s="200"/>
      <c r="AH71" s="200" t="str">
        <f>$A$4&amp;A71&amp;$AC$4&amp;AC71&amp;$AD$4&amp;AD71&amp;$AE$4&amp;AE71&amp;$AF$4&amp;AF71&amp;$AG$4&amp;AG71&amp; "%."</f>
        <v>Inthe percentage of HH having a HHS score of 0 is % (indicative of phase 1), the percentage of HH having a HHS score of 1 is % (indicative of phase 2), the percentage of HH having a 2 - 3 HHS score is % (indicative of phase 3), the percentage of HH having a 4 - 5 HHS score is % (indicative of phase 4) and the percentage of HH having a HHS score of 6 (indicative of phase 5) is %.</v>
      </c>
      <c r="AI71" s="209"/>
      <c r="AJ71" s="210"/>
      <c r="AK71" s="213"/>
      <c r="AL71" s="213" t="str">
        <f>$A$4&amp;A71&amp;$AI$4&amp;AI71&amp;$AJ$4&amp;AJ71&amp;$AK$4&amp;AK71&amp; "%"</f>
        <v>In the percentage of households who are not implementing significant strategies to access food (indicative of IPC Phase 1) is of %, the percentage of households using stressed strategies on a regular basis (indicative of IPC Phase 2) is of %, and the percentage of households using critical strategies on a regular basis (indicative of IPC Phase 3+) is of %</v>
      </c>
      <c r="AM71" s="214"/>
      <c r="AN71" s="215"/>
      <c r="AO71" s="216"/>
      <c r="AP71" s="217"/>
      <c r="AQ71" s="218" t="str">
        <f>$A$4&amp;A71&amp;$AM$4&amp;AM71&amp;$AN$4&amp;AN71&amp;$AO$4&amp;AO71&amp;$AP$4&amp;AP71&amp;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1" s="147"/>
      <c r="AS71" s="147"/>
      <c r="AT71" s="147"/>
      <c r="AU71" s="147"/>
      <c r="AV71" s="147"/>
      <c r="AW71" s="143" t="str">
        <f>$A$4&amp;A71&amp;$AT$4&amp;AT71&amp;$AU$4&amp;AU71&amp;$AV$4&amp;AV71&amp; "%"</f>
        <v>Inin the last 30 days (because of a lack of food) the % of HH that begged is%, the proportion that sold last female animal is %, and the percentage of HH that engaged in illegal income earning activities such as theft and prostitution was %</v>
      </c>
      <c r="AX71" s="147"/>
      <c r="AY71" s="147"/>
      <c r="AZ71" s="147"/>
      <c r="BA71" s="147"/>
      <c r="BB71" s="143" t="str">
        <f>A$4&amp;A71&amp;$AX$4&amp;AX71&amp;$AY$4&amp;AY71&amp;$AZ$4&amp;AZ71&amp;$BA$4&amp;BA71&amp;"%"</f>
        <v>In the percentage of HH eating 0 meal per day is of %, the percentage of HH eating 1 meal per day is of %, the percentage of HH eating 2 meals per day is of  %, the percentage of HH eating 3 meals per day is of %</v>
      </c>
      <c r="BC71" s="147"/>
      <c r="BD71" s="147"/>
      <c r="BE71" s="147"/>
      <c r="BF71" s="147"/>
      <c r="BG71" s="143" t="str">
        <f>$A$4&amp;A71&amp;$BC$4&amp;BC71&amp;$BD$4&amp;BD71&amp;$BE$4&amp;BE71&amp;$BF$4&amp;BF71&amp; "%"</f>
        <v>InThe percentage of HH with less than 1 months of stocks is %%, The percentage of HH with less than 2-3 months of stocks is %, The percentage of HH with less than 4-5 months of stocks is %%, The percentage of HH with less than more than 6 months of  food stocks is %%</v>
      </c>
      <c r="BH71" s="149"/>
      <c r="BI71" s="149"/>
      <c r="BJ71" s="149"/>
      <c r="BK71" s="149"/>
      <c r="BL71" s="145" t="str">
        <f>$A$4&amp;A71&amp;$BH$3&amp;$BH$4&amp;BH71&amp;$BI$4&amp;BI71&amp;$BJ$4&amp;BJ71&amp;$BK$4&amp;BK71&amp; "%"</f>
        <v>InReason for Displacement is intercommuncal conflict for % is armed confluct for % is natural disaster for is search for services such as  (health, education, etc.)%</v>
      </c>
      <c r="BM71" s="149"/>
      <c r="BN71" s="149"/>
      <c r="BO71" s="149"/>
      <c r="BP71" s="149"/>
      <c r="BQ71" s="149"/>
      <c r="BR71" s="149"/>
      <c r="BS71" s="145" t="str">
        <f>$A$4&amp;A71&amp;$BP$3&amp;BP69&amp;BP71&amp;$BQ$4&amp;BQ71&amp;$BR$4&amp;BR71&amp; "%"</f>
        <v>InExpenditure on FoodIs less than 65% for % Is less than 65% for % %</v>
      </c>
      <c r="BT71" s="149"/>
      <c r="BU71" s="149"/>
      <c r="BV71" s="149"/>
      <c r="BW71" s="149"/>
      <c r="BX71" s="145" t="str">
        <f>$BT$3&amp;$A$4&amp;A71&amp;$BT$4&amp;BT71&amp;$BU$4&amp;BU71&amp;$BV$4&amp;BV71&amp;BW$4&amp;BW71&amp; "%"</f>
        <v>Sources of Cereals consumedInwas market for %, was own production for%, was HFA for %, was gifts for%</v>
      </c>
      <c r="BY71" s="149"/>
      <c r="BZ71" s="145" t="str">
        <f t="shared" ref="BZ71:BZ77" si="19">$A$4&amp;A71&amp;BY71&amp;$BY$4</f>
        <v xml:space="preserve">In%planted in the last agricultural season </v>
      </c>
      <c r="CA71" s="149"/>
      <c r="CB71" s="149"/>
      <c r="CC71" s="149"/>
      <c r="CD71" s="149"/>
      <c r="CE71" s="145" t="str">
        <f>$A$4&amp;A71&amp;$CD$4&amp;CD71&amp; "%"</f>
        <v>InThe percentage of HH that experienced a shock in the last month is %</v>
      </c>
      <c r="CF71" s="149"/>
      <c r="CG71" s="149"/>
      <c r="CH71" s="149"/>
      <c r="CI71" s="149"/>
      <c r="CJ71" s="145" t="str">
        <f>$A$4&amp;A71&amp;$CI$4&amp;CI71&amp; "%"</f>
        <v>Inthe percentage of HH with access to improved water sources ( including boreholes, piped water, covered wells) is %</v>
      </c>
      <c r="CK71" s="149"/>
      <c r="CL71" s="145" t="str">
        <f>$A$4&amp;A71&amp;$CK$4&amp;CK71&amp; "%"</f>
        <v>Inthe percentage of HH treating water is %</v>
      </c>
      <c r="CM71" s="149"/>
      <c r="CN71" s="149"/>
      <c r="CO71" s="149"/>
      <c r="CP71" t="str">
        <f t="shared" si="16"/>
        <v>Inthe percentage of hh with imrpoved water on premises is %, the percentage of HH who have to travel less than 30 minutes to access improved water is %, the percentage of HH that have to travel more than 30 minutes to access improved water is %</v>
      </c>
    </row>
    <row r="72" spans="1:94" ht="69">
      <c r="S72" s="200"/>
      <c r="X72" s="205" t="str">
        <f>$A$4&amp;A72&amp;$U$4&amp;U72&amp;$V$4&amp;V72&amp;$W$4&amp;W72</f>
        <v xml:space="preserve">In the percentage of households with an acceptable FCS (indicative of IPC Phase 1&amp;2) is %, the percentage of households with a borderline FCS (indicative of IPC Phase 3) is %, the percentage of households with a poor FCS (indicative of IPC Phase 4+) is </v>
      </c>
      <c r="AB72" s="208" t="str">
        <f t="shared" si="18"/>
        <v>In the percentage of households having food diversity indicative of Phase 1 and 2 is of %, the percentage having a food diversity indicative phase 3 is of %, and the percentage having a food diversity indicative of  Phase 4 and 5 is of %.</v>
      </c>
      <c r="AC72" s="209"/>
      <c r="AP72" s="217"/>
      <c r="AQ72" s="218" t="str">
        <f>$A$4&amp;A72&amp;$AM$4&amp;AM72&amp;$AN$4&amp;AN72&amp;$AO$4&amp;AO72&amp;$AP$4&amp;AP72&amp;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2" s="34"/>
      <c r="AS72" s="34"/>
      <c r="AT72" s="34"/>
      <c r="AU72" s="34"/>
      <c r="AV72" s="34"/>
      <c r="AW72" s="34"/>
      <c r="AX72" s="34"/>
      <c r="AY72" s="34"/>
      <c r="AZ72" s="34"/>
      <c r="BA72" s="34"/>
      <c r="BB72" s="143" t="str">
        <f>A$4&amp;A72&amp;$AX$4&amp;AX72&amp;$AY$4&amp;AY72&amp;$AZ$4&amp;AZ72&amp;$BA$4&amp;BA72&amp;"%"</f>
        <v>In the percentage of HH eating 0 meal per day is of %, the percentage of HH eating 1 meal per day is of %, the percentage of HH eating 2 meals per day is of  %, the percentage of HH eating 3 meals per day is of %</v>
      </c>
      <c r="BC72" s="34"/>
      <c r="BD72" s="34"/>
      <c r="BE72" s="34"/>
      <c r="BF72" s="34"/>
      <c r="BG72" s="34"/>
      <c r="BZ72" s="145" t="str">
        <f t="shared" si="19"/>
        <v xml:space="preserve">In%planted in the last agricultural season </v>
      </c>
      <c r="CL72" s="145" t="str">
        <f>$A$4&amp;A72&amp;$CK$4&amp;CK72&amp; "%"</f>
        <v>Inthe percentage of HH treating water is %</v>
      </c>
      <c r="CP72" t="str">
        <f>$A$4&amp;A72&amp;$CM$4&amp;CM72&amp;$CN$4&amp;CN72&amp;$CO$4&amp;CO72&amp; "%"</f>
        <v>Inthe percentage of hh with imrpoved water on premises is %, the percentage of HH who have to travel less than 30 minutes to access improved water is %, the percentage of HH that have to travel more than 30 minutes to access improved water is %</v>
      </c>
    </row>
    <row r="73" spans="1:94" ht="69">
      <c r="S73" s="200"/>
      <c r="X73" s="205" t="str">
        <f>$A$4&amp;A73&amp;$U$4&amp;U73&amp;$V$4&amp;V73&amp;$W$4&amp;W73</f>
        <v xml:space="preserve">In the percentage of households with an acceptable FCS (indicative of IPC Phase 1&amp;2) is %, the percentage of households with a borderline FCS (indicative of IPC Phase 3) is %, the percentage of households with a poor FCS (indicative of IPC Phase 4+) is </v>
      </c>
      <c r="AB73" s="208" t="str">
        <f t="shared" si="18"/>
        <v>In the percentage of households having food diversity indicative of Phase 1 and 2 is of %, the percentage having a food diversity indicative phase 3 is of %, and the percentage having a food diversity indicative of  Phase 4 and 5 is of %.</v>
      </c>
      <c r="AP73" s="217"/>
      <c r="AQ73" s="218" t="str">
        <f>$A$4&amp;A73&amp;$AM$4&amp;AM73&amp;$AN$4&amp;AN73&amp;$AO$4&amp;AO73&amp;$AP$4&amp;AP73&amp;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3" s="34"/>
      <c r="AS73" s="34"/>
      <c r="AT73" s="34"/>
      <c r="AU73" s="34"/>
      <c r="AV73" s="34"/>
      <c r="AW73" s="34"/>
      <c r="AX73" s="34"/>
      <c r="AY73" s="34"/>
      <c r="AZ73" s="34"/>
      <c r="BA73" s="34"/>
      <c r="BB73" s="34"/>
      <c r="BC73" s="34"/>
      <c r="BD73" s="34"/>
      <c r="BE73" s="34"/>
      <c r="BF73" s="34"/>
      <c r="BG73" s="34"/>
      <c r="BZ73" s="145" t="str">
        <f t="shared" si="19"/>
        <v xml:space="preserve">In%planted in the last agricultural season </v>
      </c>
      <c r="CL73" s="145" t="str">
        <f>$A$4&amp;A73&amp;$CK$4&amp;CK73&amp; "%"</f>
        <v>Inthe percentage of HH treating water is %</v>
      </c>
      <c r="CP73" t="str">
        <f>$A$4&amp;A73&amp;$CM$4&amp;CM73&amp;$CN$4&amp;CN73&amp;$CO$4&amp;CO73&amp; "%"</f>
        <v>Inthe percentage of hh with imrpoved water on premises is %, the percentage of HH who have to travel less than 30 minutes to access improved water is %, the percentage of HH that have to travel more than 30 minutes to access improved water is %</v>
      </c>
    </row>
    <row r="74" spans="1:94">
      <c r="S74" s="200"/>
      <c r="AB74" s="208" t="str">
        <f t="shared" si="18"/>
        <v>In the percentage of households having food diversity indicative of Phase 1 and 2 is of %, the percentage having a food diversity indicative phase 3 is of %, and the percentage having a food diversity indicative of  Phase 4 and 5 is of %.</v>
      </c>
      <c r="AP74" s="217"/>
      <c r="AQ74" s="218" t="str">
        <f>$A$4&amp;A74&amp;$AM$4&amp;AM74&amp;$AN$4&amp;AN74&amp;$AO$4&amp;AO74&amp;$AP$4&amp;AP74&amp;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4" s="34"/>
      <c r="AS74" s="34"/>
      <c r="AT74" s="34"/>
      <c r="AU74" s="34"/>
      <c r="AV74" s="34"/>
      <c r="AW74" s="34"/>
      <c r="AX74" s="34"/>
      <c r="AY74" s="34"/>
      <c r="AZ74" s="34"/>
      <c r="BA74" s="34"/>
      <c r="BB74" s="34"/>
      <c r="BC74" s="34"/>
      <c r="BD74" s="34"/>
      <c r="BE74" s="34"/>
      <c r="BF74" s="34"/>
      <c r="BG74" s="34"/>
      <c r="BZ74" s="145" t="str">
        <f t="shared" si="19"/>
        <v xml:space="preserve">In%planted in the last agricultural season </v>
      </c>
      <c r="CP74" t="str">
        <f>$A$4&amp;A74&amp;$CM$4&amp;CM74&amp;$CN$4&amp;CN74&amp;$CO$4&amp;CO74&amp; "%"</f>
        <v>Inthe percentage of hh with imrpoved water on premises is %, the percentage of HH who have to travel less than 30 minutes to access improved water is %, the percentage of HH that have to travel more than 30 minutes to access improved water is %</v>
      </c>
    </row>
    <row r="75" spans="1:94">
      <c r="S75" s="200"/>
      <c r="AB75" s="208" t="str">
        <f t="shared" si="18"/>
        <v>In the percentage of households having food diversity indicative of Phase 1 and 2 is of %, the percentage having a food diversity indicative phase 3 is of %, and the percentage having a food diversity indicative of  Phase 4 and 5 is of %.</v>
      </c>
      <c r="AP75" s="217"/>
      <c r="AQ75" s="218" t="str">
        <f>$A$4&amp;A75&amp;$AM$4&amp;AM75&amp;$AN$4&amp;AN75&amp;$AO$4&amp;AO75&amp;$AP$4&amp;AP75&amp; "%"</f>
        <v>In the percentage of households who are not implementing any livelihood strategies (indicative of IPC Phase 1) is of %, the percentage of households using livelihood stressed strategies (indicative of IPC Phase 2) is of %, the percentage of households using livelihood crisis strategies (indicative of IPC Phase 3) is of %, and the percentage of households using livelihood emergency strategies (indicative of IPC Phase 4 and 5) is of %</v>
      </c>
      <c r="AR75" s="34"/>
      <c r="AS75" s="34"/>
      <c r="AT75" s="34"/>
      <c r="AU75" s="34"/>
      <c r="AV75" s="34"/>
      <c r="AW75" s="34"/>
      <c r="AX75" s="34"/>
      <c r="AY75" s="34"/>
      <c r="AZ75" s="34"/>
      <c r="BA75" s="34"/>
      <c r="BB75" s="34"/>
      <c r="BC75" s="34"/>
      <c r="BD75" s="34"/>
      <c r="BE75" s="34"/>
      <c r="BF75" s="34"/>
      <c r="BG75" s="34"/>
      <c r="BZ75" s="145" t="str">
        <f t="shared" si="19"/>
        <v xml:space="preserve">In%planted in the last agricultural season </v>
      </c>
      <c r="CP75" t="str">
        <f>$A$4&amp;A75&amp;$CM$4&amp;CM75&amp;$CN$4&amp;CN75&amp;$CO$4&amp;CO75&amp; "%"</f>
        <v>Inthe percentage of hh with imrpoved water on premises is %, the percentage of HH who have to travel less than 30 minutes to access improved water is %, the percentage of HH that have to travel more than 30 minutes to access improved water is %</v>
      </c>
    </row>
    <row r="76" spans="1:94">
      <c r="AB76" s="208" t="str">
        <f t="shared" si="18"/>
        <v>In the percentage of households having food diversity indicative of Phase 1 and 2 is of %, the percentage having a food diversity indicative phase 3 is of %, and the percentage having a food diversity indicative of  Phase 4 and 5 is of %.</v>
      </c>
      <c r="AP76" s="217"/>
      <c r="AQ76" s="34"/>
      <c r="AR76" s="34"/>
      <c r="AS76" s="34"/>
      <c r="AT76" s="34"/>
      <c r="AU76" s="34"/>
      <c r="AV76" s="34"/>
      <c r="AW76" s="34"/>
      <c r="AX76" s="34"/>
      <c r="AY76" s="34"/>
      <c r="AZ76" s="34"/>
      <c r="BA76" s="34"/>
      <c r="BB76" s="34"/>
      <c r="BC76" s="34"/>
      <c r="BD76" s="34"/>
      <c r="BE76" s="34"/>
      <c r="BF76" s="34"/>
      <c r="BG76" s="34"/>
      <c r="BZ76" s="145" t="str">
        <f t="shared" si="19"/>
        <v xml:space="preserve">In%planted in the last agricultural season </v>
      </c>
      <c r="CP76" t="str">
        <f>$A$4&amp;A76&amp;$CM$4&amp;CM76&amp;$CN$4&amp;CN76&amp;$CO$4&amp;CO76&amp; "%"</f>
        <v>Inthe percentage of hh with imrpoved water on premises is %, the percentage of HH who have to travel less than 30 minutes to access improved water is %, the percentage of HH that have to travel more than 30 minutes to access improved water is %</v>
      </c>
    </row>
    <row r="77" spans="1:94">
      <c r="AB77" s="208" t="str">
        <f t="shared" si="18"/>
        <v>In the percentage of households having food diversity indicative of Phase 1 and 2 is of %, the percentage having a food diversity indicative phase 3 is of %, and the percentage having a food diversity indicative of  Phase 4 and 5 is of %.</v>
      </c>
      <c r="BZ77" s="145" t="str">
        <f t="shared" si="19"/>
        <v xml:space="preserve">In%planted in the last agricultural season </v>
      </c>
    </row>
  </sheetData>
  <mergeCells count="23">
    <mergeCell ref="C3:C5"/>
    <mergeCell ref="D3:D5"/>
    <mergeCell ref="H3:M3"/>
    <mergeCell ref="U2:AS2"/>
    <mergeCell ref="CF3:CH3"/>
    <mergeCell ref="Y3:AA3"/>
    <mergeCell ref="AX3:AZ3"/>
    <mergeCell ref="BP3:BR3"/>
    <mergeCell ref="BC3:BF3"/>
    <mergeCell ref="AT3:AV3"/>
    <mergeCell ref="BH2:CO2"/>
    <mergeCell ref="E3:E5"/>
    <mergeCell ref="BT3:BW3"/>
    <mergeCell ref="CA3:CC3"/>
    <mergeCell ref="AI3:AK3"/>
    <mergeCell ref="AM3:AP3"/>
    <mergeCell ref="CM3:CO3"/>
    <mergeCell ref="H2:T2"/>
    <mergeCell ref="BH3:BL3"/>
    <mergeCell ref="BM3:BO3"/>
    <mergeCell ref="O3:T3"/>
    <mergeCell ref="U3:W3"/>
    <mergeCell ref="AC3:AG3"/>
  </mergeCells>
  <dataValidations xWindow="1383" yWindow="538" count="2">
    <dataValidation allowBlank="1" showInputMessage="1" showErrorMessage="1" prompt="For Contributing factors kindly enter the mos relevant indicators for assessing vulnerability. Use the given enteries as examples and modify as necessary " sqref="BH3:BJ5 BK3:BL4 BM3:BO5 BP4:CO5 BP3 BT3:CF3 CI3:CM3" xr:uid="{00000000-0002-0000-0A00-000000000000}"/>
    <dataValidation allowBlank="1" showInputMessage="1" showErrorMessage="1" prompt="Please use Country specific emergency coping strategies" sqref="AT3:AV5" xr:uid="{00000000-0002-0000-0A00-000001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8CCB767ECA2945A2972C1B8C4B2FAF" ma:contentTypeVersion="14" ma:contentTypeDescription="Create a new document." ma:contentTypeScope="" ma:versionID="3b89e6419715cc261c64de49832ea87d">
  <xsd:schema xmlns:xsd="http://www.w3.org/2001/XMLSchema" xmlns:xs="http://www.w3.org/2001/XMLSchema" xmlns:p="http://schemas.microsoft.com/office/2006/metadata/properties" xmlns:ns2="60b383c8-d514-46d9-801f-d9bf9d31236e" xmlns:ns3="d1d1d275-8768-4d4a-979e-aa04a4efa952" targetNamespace="http://schemas.microsoft.com/office/2006/metadata/properties" ma:root="true" ma:fieldsID="de1cc85bcf6387031f34ca1355193270" ns2:_="" ns3:_="">
    <xsd:import namespace="60b383c8-d514-46d9-801f-d9bf9d31236e"/>
    <xsd:import namespace="d1d1d275-8768-4d4a-979e-aa04a4efa9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383c8-d514-46d9-801f-d9bf9d312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d1d275-8768-4d4a-979e-aa04a4efa95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c474ac-1042-4b67-8499-cc006b33c5f0}" ma:internalName="TaxCatchAll" ma:showField="CatchAllData" ma:web="d1d1d275-8768-4d4a-979e-aa04a4efa95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b383c8-d514-46d9-801f-d9bf9d31236e">
      <Terms xmlns="http://schemas.microsoft.com/office/infopath/2007/PartnerControls"/>
    </lcf76f155ced4ddcb4097134ff3c332f>
    <TaxCatchAll xmlns="d1d1d275-8768-4d4a-979e-aa04a4efa9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9710E5-200D-417D-AA83-A95D1E2E04FC}"/>
</file>

<file path=customXml/itemProps2.xml><?xml version="1.0" encoding="utf-8"?>
<ds:datastoreItem xmlns:ds="http://schemas.openxmlformats.org/officeDocument/2006/customXml" ds:itemID="{43F44FE1-D102-4555-8786-E898E1815662}"/>
</file>

<file path=customXml/itemProps3.xml><?xml version="1.0" encoding="utf-8"?>
<ds:datastoreItem xmlns:ds="http://schemas.openxmlformats.org/officeDocument/2006/customXml" ds:itemID="{9C884873-AF94-4E98-875A-86CF47B1F1A6}"/>
</file>

<file path=docProps/app.xml><?xml version="1.0" encoding="utf-8"?>
<Properties xmlns="http://schemas.openxmlformats.org/officeDocument/2006/extended-properties" xmlns:vt="http://schemas.openxmlformats.org/officeDocument/2006/docPropsVTypes">
  <Application>Microsoft Excel Online</Application>
  <Manager/>
  <Company>FAO of the UN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Frattaruolo (ESA)</dc:creator>
  <cp:keywords/>
  <dc:description/>
  <cp:lastModifiedBy>DiCocco, Sharon (ESA)</cp:lastModifiedBy>
  <cp:revision/>
  <dcterms:created xsi:type="dcterms:W3CDTF">2019-09-25T10:14:45Z</dcterms:created>
  <dcterms:modified xsi:type="dcterms:W3CDTF">2024-11-28T10:10:41Z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0x0101009C8CCB767ECA2945A2972C1B8C4B2FAF</vt:lpwstr>
  </property>
  <property fmtid="{D5CDD505-2E9C-101B-9397-08002B2CF9AE}" pid="3" name="MediaServiceImageTags">
    <vt:lpwstr/>
  </property>
</Properties>
</file>