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06"/>
  <workbookPr codeName="ThisWorkbook"/>
  <mc:AlternateContent xmlns:mc="http://schemas.openxmlformats.org/markup-compatibility/2006">
    <mc:Choice Requires="x15">
      <x15ac:absPath xmlns:x15ac="http://schemas.microsoft.com/office/spreadsheetml/2010/11/ac" url="C:\Users\ARGUELLO\Desktop\"/>
    </mc:Choice>
  </mc:AlternateContent>
  <xr:revisionPtr revIDLastSave="0" documentId="8_{F97EBF7C-515B-475B-9BF7-F92B43F133C5}" xr6:coauthVersionLast="47" xr6:coauthVersionMax="47" xr10:uidLastSave="{00000000-0000-0000-0000-000000000000}"/>
  <bookViews>
    <workbookView xWindow="0" yWindow="0" windowWidth="19200" windowHeight="7050" tabRatio="861" firstSheet="4" activeTab="4" xr2:uid="{00000000-000D-0000-FFFF-FFFF00000000}"/>
  </bookViews>
  <sheets>
    <sheet name="Matriz de Mapeo de Datos" sheetId="4" r:id="rId1"/>
    <sheet name="Matriz del Equipo de Analisis" sheetId="13" r:id="rId2"/>
    <sheet name="Detalle de la muestra" sheetId="9" r:id="rId3"/>
    <sheet name="Indicadores directos" sheetId="15" r:id="rId4"/>
    <sheet name="Enunciados" sheetId="20" r:id="rId5"/>
    <sheet name="Convergencia de indicadores" sheetId="14" r:id="rId6"/>
    <sheet name="Verificaciones de plausibilidad" sheetId="11" r:id="rId7"/>
  </sheets>
  <definedNames>
    <definedName name="_xlnm._FilterDatabase" localSheetId="2" hidden="1">'Detalle de la muestra'!$A$3:$O$9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4" l="1"/>
  <c r="D7" i="14"/>
  <c r="C7" i="14"/>
  <c r="B7" i="14"/>
  <c r="F6" i="14"/>
  <c r="E6" i="14"/>
  <c r="D6" i="14"/>
  <c r="C6" i="14"/>
  <c r="B6" i="14"/>
  <c r="D5" i="14"/>
  <c r="C5" i="14"/>
  <c r="B5" i="14"/>
  <c r="E4" i="14"/>
  <c r="D4" i="14"/>
  <c r="B4" i="14"/>
  <c r="E3" i="14"/>
  <c r="D3" i="14"/>
  <c r="B3" i="14"/>
  <c r="BL7" i="11"/>
  <c r="BL8" i="11"/>
  <c r="BL9" i="11"/>
  <c r="BL10" i="11"/>
  <c r="BL11" i="11"/>
  <c r="BL12" i="11"/>
  <c r="BL13" i="11"/>
  <c r="BL14" i="11"/>
  <c r="BL15" i="11"/>
  <c r="BL16" i="11"/>
  <c r="BL17" i="11"/>
  <c r="BL18" i="11"/>
  <c r="BL19" i="11"/>
  <c r="BL20" i="11"/>
  <c r="BL21" i="11"/>
  <c r="BL22" i="11"/>
  <c r="BL23" i="11"/>
  <c r="BL24" i="11"/>
  <c r="BL25" i="11"/>
  <c r="BL26" i="11"/>
  <c r="BL27" i="11"/>
  <c r="BL28" i="11"/>
  <c r="BL29" i="11"/>
  <c r="BL30" i="11"/>
  <c r="BL31" i="11"/>
  <c r="BL32" i="11"/>
  <c r="BL33" i="11"/>
  <c r="BL34" i="11"/>
  <c r="BL35" i="11"/>
  <c r="BL36" i="11"/>
  <c r="BL37" i="11"/>
  <c r="BL38" i="11"/>
  <c r="BL39" i="11"/>
  <c r="BL40" i="11"/>
  <c r="BL41" i="11"/>
  <c r="BL42" i="11"/>
  <c r="BL43" i="11"/>
  <c r="BL44" i="11"/>
  <c r="BL45" i="11"/>
  <c r="BL46" i="11"/>
  <c r="BL47" i="11"/>
  <c r="BL48" i="11"/>
  <c r="BL49" i="11"/>
  <c r="BL50" i="11"/>
  <c r="BL51" i="11"/>
  <c r="BL52" i="11"/>
  <c r="BL53" i="11"/>
  <c r="BL54" i="11"/>
  <c r="BL55" i="11"/>
  <c r="BL56" i="11"/>
  <c r="BL57" i="11"/>
  <c r="BL58" i="11"/>
  <c r="BL59" i="11"/>
  <c r="BL60" i="11"/>
  <c r="BL61" i="11"/>
  <c r="BL62" i="11"/>
  <c r="BL63" i="11"/>
  <c r="BL64" i="11"/>
  <c r="BL65" i="11"/>
  <c r="BL66" i="11"/>
  <c r="BL67" i="11"/>
  <c r="BL68" i="11"/>
  <c r="BL69" i="11"/>
  <c r="BL70" i="11"/>
  <c r="BL71" i="11"/>
  <c r="BL6" i="11"/>
  <c r="CL7" i="11"/>
  <c r="CL8" i="11"/>
  <c r="CL9" i="11"/>
  <c r="CL10" i="11"/>
  <c r="CL11" i="11"/>
  <c r="CL12" i="11"/>
  <c r="CL13" i="11"/>
  <c r="CL14" i="11"/>
  <c r="CL15" i="11"/>
  <c r="CL16" i="11"/>
  <c r="CL17" i="11"/>
  <c r="CL18" i="11"/>
  <c r="CL19" i="11"/>
  <c r="CL20" i="11"/>
  <c r="CL21" i="11"/>
  <c r="CL22" i="11"/>
  <c r="CL23" i="11"/>
  <c r="CL24" i="11"/>
  <c r="CL25" i="11"/>
  <c r="CL26" i="11"/>
  <c r="CL27" i="11"/>
  <c r="CL28" i="11"/>
  <c r="CL29" i="11"/>
  <c r="CL30" i="11"/>
  <c r="CL31" i="11"/>
  <c r="CL32" i="11"/>
  <c r="CL33" i="11"/>
  <c r="CL34" i="11"/>
  <c r="CL35" i="11"/>
  <c r="CL36" i="11"/>
  <c r="CL37" i="11"/>
  <c r="CL38" i="11"/>
  <c r="CL39" i="11"/>
  <c r="CL40" i="11"/>
  <c r="CL41" i="11"/>
  <c r="CL42" i="11"/>
  <c r="CL43" i="11"/>
  <c r="CL44" i="11"/>
  <c r="CL45" i="11"/>
  <c r="CL46" i="11"/>
  <c r="CL47" i="11"/>
  <c r="CL48" i="11"/>
  <c r="CL49" i="11"/>
  <c r="CL50" i="11"/>
  <c r="CL51" i="11"/>
  <c r="CL52" i="11"/>
  <c r="CL53" i="11"/>
  <c r="CL54" i="11"/>
  <c r="CL55" i="11"/>
  <c r="CL56" i="11"/>
  <c r="CL57" i="11"/>
  <c r="CL58" i="11"/>
  <c r="CL59" i="11"/>
  <c r="CL60" i="11"/>
  <c r="CL61" i="11"/>
  <c r="CL62" i="11"/>
  <c r="CL63" i="11"/>
  <c r="CL64" i="11"/>
  <c r="CL65" i="11"/>
  <c r="CL66" i="11"/>
  <c r="CL67" i="11"/>
  <c r="CL68" i="11"/>
  <c r="CL69" i="11"/>
  <c r="CL70" i="11"/>
  <c r="CL71" i="11"/>
  <c r="CL72" i="11"/>
  <c r="CL73" i="11"/>
  <c r="CJ7" i="11"/>
  <c r="CJ8" i="11"/>
  <c r="CJ9" i="11"/>
  <c r="CJ10" i="11"/>
  <c r="CJ11" i="11"/>
  <c r="CJ12" i="11"/>
  <c r="CJ13" i="11"/>
  <c r="CJ14" i="11"/>
  <c r="CJ15" i="11"/>
  <c r="CJ16" i="11"/>
  <c r="CJ17" i="11"/>
  <c r="CJ18" i="11"/>
  <c r="CJ19" i="11"/>
  <c r="CJ20" i="11"/>
  <c r="CJ21" i="11"/>
  <c r="CJ22" i="11"/>
  <c r="CJ23" i="11"/>
  <c r="CJ24" i="11"/>
  <c r="CJ25" i="11"/>
  <c r="CJ26" i="11"/>
  <c r="CJ27" i="11"/>
  <c r="CJ28" i="11"/>
  <c r="CJ29" i="11"/>
  <c r="CJ30" i="11"/>
  <c r="CJ31" i="11"/>
  <c r="CJ32" i="11"/>
  <c r="CJ33" i="11"/>
  <c r="CJ34" i="11"/>
  <c r="CJ35" i="11"/>
  <c r="CJ36" i="11"/>
  <c r="CJ37" i="11"/>
  <c r="CJ38" i="11"/>
  <c r="CJ39" i="11"/>
  <c r="CJ40" i="11"/>
  <c r="CJ41" i="11"/>
  <c r="CJ42" i="11"/>
  <c r="CJ43" i="11"/>
  <c r="CJ44" i="11"/>
  <c r="CJ45" i="11"/>
  <c r="CJ46" i="11"/>
  <c r="CJ47" i="11"/>
  <c r="CJ48" i="11"/>
  <c r="CJ49" i="11"/>
  <c r="CJ50" i="11"/>
  <c r="CJ51" i="11"/>
  <c r="CJ52" i="11"/>
  <c r="CJ53" i="11"/>
  <c r="CJ54" i="11"/>
  <c r="CJ55" i="11"/>
  <c r="CJ56" i="11"/>
  <c r="CJ57" i="11"/>
  <c r="CJ58" i="11"/>
  <c r="CJ59" i="11"/>
  <c r="CJ60" i="11"/>
  <c r="CJ61" i="11"/>
  <c r="CJ62" i="11"/>
  <c r="CJ63" i="11"/>
  <c r="CJ64" i="11"/>
  <c r="CJ65" i="11"/>
  <c r="CJ66" i="11"/>
  <c r="CJ67" i="11"/>
  <c r="CJ68" i="11"/>
  <c r="CJ69" i="11"/>
  <c r="CJ70" i="11"/>
  <c r="CJ71" i="11"/>
  <c r="CJ6" i="11"/>
  <c r="CL6" i="11"/>
  <c r="CP70" i="11"/>
  <c r="CP71" i="11"/>
  <c r="CP72" i="11"/>
  <c r="CP73" i="11"/>
  <c r="CP74" i="11"/>
  <c r="CP75" i="11"/>
  <c r="CP76" i="11"/>
  <c r="CP7" i="11"/>
  <c r="CP8" i="11"/>
  <c r="CP9" i="11"/>
  <c r="CP10" i="11"/>
  <c r="CP11" i="11"/>
  <c r="CP12" i="11"/>
  <c r="CP13" i="11"/>
  <c r="CP14" i="11"/>
  <c r="CP15" i="11"/>
  <c r="CP16" i="11"/>
  <c r="CP17" i="11"/>
  <c r="CP18" i="11"/>
  <c r="CP19" i="11"/>
  <c r="CP20" i="11"/>
  <c r="CP21" i="11"/>
  <c r="CP22" i="11"/>
  <c r="CP23" i="11"/>
  <c r="CP24" i="11"/>
  <c r="CP25" i="11"/>
  <c r="CP26" i="11"/>
  <c r="CP27" i="11"/>
  <c r="CP28" i="11"/>
  <c r="CP29" i="11"/>
  <c r="CP30" i="11"/>
  <c r="CP31" i="11"/>
  <c r="CP32" i="11"/>
  <c r="CP33" i="11"/>
  <c r="CP34" i="11"/>
  <c r="CP35" i="11"/>
  <c r="CP36" i="11"/>
  <c r="CP37" i="11"/>
  <c r="CP38" i="11"/>
  <c r="CP39" i="11"/>
  <c r="CP40" i="11"/>
  <c r="CP41" i="11"/>
  <c r="CP42" i="11"/>
  <c r="CP43" i="11"/>
  <c r="CP44" i="11"/>
  <c r="CP45" i="11"/>
  <c r="CP46" i="11"/>
  <c r="CP47" i="11"/>
  <c r="CP48" i="11"/>
  <c r="CP49" i="11"/>
  <c r="CP50" i="11"/>
  <c r="CP51" i="11"/>
  <c r="CP52" i="11"/>
  <c r="CP53" i="11"/>
  <c r="CP54" i="11"/>
  <c r="CP55" i="11"/>
  <c r="CP56" i="11"/>
  <c r="CP57" i="11"/>
  <c r="CP58" i="11"/>
  <c r="CP59" i="11"/>
  <c r="CP60" i="11"/>
  <c r="CP61" i="11"/>
  <c r="CP62" i="11"/>
  <c r="CP63" i="11"/>
  <c r="CP64" i="11"/>
  <c r="CP65" i="11"/>
  <c r="CP66" i="11"/>
  <c r="CP67" i="11"/>
  <c r="CP68" i="11"/>
  <c r="CP69" i="11"/>
  <c r="CP6" i="11"/>
  <c r="CE7" i="11"/>
  <c r="CE8" i="11"/>
  <c r="CE9" i="11"/>
  <c r="CE10" i="11"/>
  <c r="CE11" i="11"/>
  <c r="CE12" i="11"/>
  <c r="CE13" i="11"/>
  <c r="CE14" i="11"/>
  <c r="CE15" i="11"/>
  <c r="CE16" i="11"/>
  <c r="CE17" i="11"/>
  <c r="CE18" i="11"/>
  <c r="CE19" i="11"/>
  <c r="CE20" i="11"/>
  <c r="CE21" i="11"/>
  <c r="CE22" i="11"/>
  <c r="CE23" i="11"/>
  <c r="CE24" i="11"/>
  <c r="CE25" i="11"/>
  <c r="CE26" i="11"/>
  <c r="CE27" i="11"/>
  <c r="CE28" i="11"/>
  <c r="CE29" i="11"/>
  <c r="CE30" i="11"/>
  <c r="CE31" i="11"/>
  <c r="CE32" i="11"/>
  <c r="CE33" i="11"/>
  <c r="CE34" i="11"/>
  <c r="CE35" i="11"/>
  <c r="CE36" i="11"/>
  <c r="CE37" i="11"/>
  <c r="CE38" i="11"/>
  <c r="CE39" i="11"/>
  <c r="CE40" i="11"/>
  <c r="CE41" i="11"/>
  <c r="CE42" i="11"/>
  <c r="CE43" i="11"/>
  <c r="CE44" i="11"/>
  <c r="CE45" i="11"/>
  <c r="CE46" i="11"/>
  <c r="CE47" i="11"/>
  <c r="CE48" i="11"/>
  <c r="CE49" i="11"/>
  <c r="CE50" i="11"/>
  <c r="CE51" i="11"/>
  <c r="CE52" i="11"/>
  <c r="CE53" i="11"/>
  <c r="CE54" i="11"/>
  <c r="CE55" i="11"/>
  <c r="CE56" i="11"/>
  <c r="CE57" i="11"/>
  <c r="CE58" i="11"/>
  <c r="CE59" i="11"/>
  <c r="CE60" i="11"/>
  <c r="CE61" i="11"/>
  <c r="CE62" i="11"/>
  <c r="CE63" i="11"/>
  <c r="CE64" i="11"/>
  <c r="CE65" i="11"/>
  <c r="CE66" i="11"/>
  <c r="CE67" i="11"/>
  <c r="CE68" i="11"/>
  <c r="CE69" i="11"/>
  <c r="CE70" i="11"/>
  <c r="CE71" i="11"/>
  <c r="CE6" i="11"/>
  <c r="AW7" i="11"/>
  <c r="AW8" i="11"/>
  <c r="AW9" i="11"/>
  <c r="AW10" i="11"/>
  <c r="AW11" i="11"/>
  <c r="AW12" i="11"/>
  <c r="AW13" i="11"/>
  <c r="AW14" i="11"/>
  <c r="AW15" i="11"/>
  <c r="AW16" i="11"/>
  <c r="AW17" i="11"/>
  <c r="AW18" i="11"/>
  <c r="AW19" i="11"/>
  <c r="AW20" i="11"/>
  <c r="AW21" i="11"/>
  <c r="AW22" i="11"/>
  <c r="AW23" i="11"/>
  <c r="AW24" i="11"/>
  <c r="AW25" i="11"/>
  <c r="AW26" i="11"/>
  <c r="AW27" i="11"/>
  <c r="AW28" i="11"/>
  <c r="AW29" i="11"/>
  <c r="AW30" i="11"/>
  <c r="AW31" i="11"/>
  <c r="AW32" i="11"/>
  <c r="AW33" i="11"/>
  <c r="AW34" i="11"/>
  <c r="AW35" i="11"/>
  <c r="AW36" i="11"/>
  <c r="AW37" i="11"/>
  <c r="AW38" i="11"/>
  <c r="AW39" i="11"/>
  <c r="AW40" i="11"/>
  <c r="AW41" i="11"/>
  <c r="AW42" i="11"/>
  <c r="AW43" i="11"/>
  <c r="AW44" i="11"/>
  <c r="AW45" i="11"/>
  <c r="AW46" i="11"/>
  <c r="AW47" i="11"/>
  <c r="AW48" i="11"/>
  <c r="AW49" i="11"/>
  <c r="AW50" i="11"/>
  <c r="AW51" i="11"/>
  <c r="AW52" i="11"/>
  <c r="AW53" i="11"/>
  <c r="AW54" i="11"/>
  <c r="AW55" i="11"/>
  <c r="AW56" i="11"/>
  <c r="AW57" i="11"/>
  <c r="AW58" i="11"/>
  <c r="AW59" i="11"/>
  <c r="AW60" i="11"/>
  <c r="AW61" i="11"/>
  <c r="AW62" i="11"/>
  <c r="AW63" i="11"/>
  <c r="AW64" i="11"/>
  <c r="AW65" i="11"/>
  <c r="AW66" i="11"/>
  <c r="AW67" i="11"/>
  <c r="AW68" i="11"/>
  <c r="AW69" i="11"/>
  <c r="AW70" i="11"/>
  <c r="AW71" i="11"/>
  <c r="AW6" i="11"/>
  <c r="AH12" i="11"/>
  <c r="AH13" i="11"/>
  <c r="AH14" i="11"/>
  <c r="AH15" i="11"/>
  <c r="AH16" i="11"/>
  <c r="AH17" i="11"/>
  <c r="AH18" i="11"/>
  <c r="AH19" i="11"/>
  <c r="AH20" i="11"/>
  <c r="AH21" i="11"/>
  <c r="AH22" i="11"/>
  <c r="AH23" i="11"/>
  <c r="AH24" i="11"/>
  <c r="AH25" i="11"/>
  <c r="AH26" i="11"/>
  <c r="AH27" i="11"/>
  <c r="AH28" i="11"/>
  <c r="AH29" i="11"/>
  <c r="AH30" i="11"/>
  <c r="AH31" i="11"/>
  <c r="AH32" i="11"/>
  <c r="AH33" i="11"/>
  <c r="AH34" i="11"/>
  <c r="AH35" i="11"/>
  <c r="AH36"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AH60" i="11"/>
  <c r="AH61" i="11"/>
  <c r="AH62" i="11"/>
  <c r="AH63" i="11"/>
  <c r="AH64" i="11"/>
  <c r="AH65" i="11"/>
  <c r="AH66" i="11"/>
  <c r="AH67" i="11"/>
  <c r="AH68" i="11"/>
  <c r="AH69" i="11"/>
  <c r="AH70" i="11"/>
  <c r="AH71"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BX7" i="11"/>
  <c r="BX8" i="11"/>
  <c r="BX9" i="11"/>
  <c r="BX10" i="11"/>
  <c r="BX11" i="11"/>
  <c r="BX12" i="11"/>
  <c r="BX13" i="11"/>
  <c r="BX14" i="11"/>
  <c r="BX15" i="11"/>
  <c r="BX16" i="11"/>
  <c r="BX17" i="11"/>
  <c r="BX18" i="11"/>
  <c r="BX19" i="11"/>
  <c r="BX20" i="11"/>
  <c r="BX21" i="11"/>
  <c r="BX22" i="11"/>
  <c r="BX23" i="11"/>
  <c r="BX24" i="11"/>
  <c r="BX25" i="11"/>
  <c r="BX26" i="11"/>
  <c r="BX27" i="11"/>
  <c r="BX28" i="11"/>
  <c r="BX29" i="11"/>
  <c r="BX30" i="11"/>
  <c r="BX31" i="11"/>
  <c r="BX32" i="11"/>
  <c r="BX33" i="11"/>
  <c r="BX34" i="11"/>
  <c r="BX35" i="11"/>
  <c r="BX36" i="11"/>
  <c r="BX37" i="11"/>
  <c r="BX38" i="11"/>
  <c r="BX39" i="11"/>
  <c r="BX40" i="11"/>
  <c r="BX41" i="11"/>
  <c r="BX42" i="11"/>
  <c r="BX43" i="11"/>
  <c r="BX44" i="11"/>
  <c r="BX45" i="11"/>
  <c r="BX46" i="11"/>
  <c r="BX47" i="11"/>
  <c r="BX48" i="11"/>
  <c r="BX49" i="11"/>
  <c r="BX50" i="11"/>
  <c r="BX51" i="11"/>
  <c r="BX52" i="11"/>
  <c r="BX53" i="11"/>
  <c r="BX54" i="11"/>
  <c r="BX55" i="11"/>
  <c r="BX56" i="11"/>
  <c r="BX57" i="11"/>
  <c r="BX58" i="11"/>
  <c r="BX59" i="11"/>
  <c r="BX60" i="11"/>
  <c r="BX61" i="11"/>
  <c r="BX62" i="11"/>
  <c r="BX63" i="11"/>
  <c r="BX64" i="11"/>
  <c r="BX65" i="11"/>
  <c r="BX66" i="11"/>
  <c r="BX67" i="11"/>
  <c r="BX68" i="11"/>
  <c r="BX69" i="11"/>
  <c r="BX70" i="11"/>
  <c r="BX71" i="11"/>
  <c r="BX6" i="11"/>
  <c r="BS7" i="11"/>
  <c r="BS8" i="11"/>
  <c r="BS9" i="11"/>
  <c r="BS10" i="11"/>
  <c r="BS11" i="11"/>
  <c r="BS12" i="11"/>
  <c r="BS13" i="11"/>
  <c r="BS14" i="11"/>
  <c r="BS15" i="11"/>
  <c r="BS16" i="11"/>
  <c r="BS17" i="11"/>
  <c r="BS18" i="11"/>
  <c r="BS19" i="11"/>
  <c r="BS20" i="11"/>
  <c r="BS21" i="11"/>
  <c r="BS22" i="11"/>
  <c r="BS23" i="11"/>
  <c r="BS24" i="11"/>
  <c r="BS25" i="11"/>
  <c r="BS26" i="11"/>
  <c r="BS27" i="11"/>
  <c r="BS28" i="11"/>
  <c r="BS29" i="11"/>
  <c r="BS30" i="11"/>
  <c r="BS31" i="11"/>
  <c r="BS32" i="11"/>
  <c r="BS33" i="11"/>
  <c r="BS34" i="11"/>
  <c r="BS35" i="11"/>
  <c r="BS36" i="11"/>
  <c r="BS37" i="11"/>
  <c r="BS38" i="11"/>
  <c r="BS39" i="11"/>
  <c r="BS40" i="11"/>
  <c r="BS41" i="11"/>
  <c r="BS42" i="11"/>
  <c r="BS43" i="11"/>
  <c r="BS44" i="11"/>
  <c r="BS45" i="11"/>
  <c r="BS46" i="11"/>
  <c r="BS47" i="11"/>
  <c r="BS48" i="11"/>
  <c r="BS49" i="11"/>
  <c r="BS50" i="11"/>
  <c r="BS51" i="11"/>
  <c r="BS52" i="11"/>
  <c r="BS53" i="11"/>
  <c r="BS54" i="11"/>
  <c r="BS55" i="11"/>
  <c r="BS56" i="11"/>
  <c r="BS57" i="11"/>
  <c r="BS58" i="11"/>
  <c r="BS59" i="11"/>
  <c r="BS60" i="11"/>
  <c r="BS61" i="11"/>
  <c r="BS62" i="11"/>
  <c r="BS63" i="11"/>
  <c r="BS64" i="11"/>
  <c r="BS65" i="11"/>
  <c r="BS66" i="11"/>
  <c r="BS67" i="11"/>
  <c r="BS68" i="11"/>
  <c r="BS69" i="11"/>
  <c r="BS70" i="11"/>
  <c r="BS71" i="11"/>
  <c r="BS6" i="11"/>
  <c r="BZ7" i="11"/>
  <c r="BZ8" i="11"/>
  <c r="BZ9" i="11"/>
  <c r="BZ10" i="11"/>
  <c r="BZ11" i="11"/>
  <c r="BZ12" i="11"/>
  <c r="BZ13" i="11"/>
  <c r="BZ14" i="11"/>
  <c r="BZ15" i="11"/>
  <c r="BZ16" i="11"/>
  <c r="BZ17" i="11"/>
  <c r="BZ18" i="11"/>
  <c r="BZ19" i="11"/>
  <c r="BZ20" i="11"/>
  <c r="BZ21" i="11"/>
  <c r="BZ22" i="11"/>
  <c r="BZ23" i="11"/>
  <c r="BZ24" i="11"/>
  <c r="BZ25" i="11"/>
  <c r="BZ26" i="11"/>
  <c r="BZ27" i="11"/>
  <c r="BZ28" i="11"/>
  <c r="BZ29" i="11"/>
  <c r="BZ30" i="11"/>
  <c r="BZ31" i="11"/>
  <c r="BZ32" i="11"/>
  <c r="BZ33" i="11"/>
  <c r="BZ34" i="11"/>
  <c r="BZ35" i="11"/>
  <c r="BZ36" i="11"/>
  <c r="BZ37" i="11"/>
  <c r="BZ38" i="11"/>
  <c r="BZ39" i="11"/>
  <c r="BZ40" i="11"/>
  <c r="BZ41" i="11"/>
  <c r="BZ42" i="11"/>
  <c r="BZ43" i="11"/>
  <c r="BZ44" i="11"/>
  <c r="BZ45" i="11"/>
  <c r="BZ46" i="11"/>
  <c r="BZ47" i="11"/>
  <c r="BZ48" i="11"/>
  <c r="BZ49" i="11"/>
  <c r="BZ50" i="11"/>
  <c r="BZ51" i="11"/>
  <c r="BZ52" i="11"/>
  <c r="BZ53" i="11"/>
  <c r="BZ54" i="11"/>
  <c r="BZ55" i="11"/>
  <c r="BZ56" i="11"/>
  <c r="BZ57" i="11"/>
  <c r="BZ58" i="11"/>
  <c r="BZ59" i="11"/>
  <c r="BZ60" i="11"/>
  <c r="BZ61" i="11"/>
  <c r="BZ62" i="11"/>
  <c r="BZ63" i="11"/>
  <c r="BZ64" i="11"/>
  <c r="BZ65" i="11"/>
  <c r="BZ66" i="11"/>
  <c r="BZ67" i="11"/>
  <c r="BZ68" i="11"/>
  <c r="BZ69" i="11"/>
  <c r="BZ70" i="11"/>
  <c r="BZ71" i="11"/>
  <c r="BZ72" i="11"/>
  <c r="BZ73" i="11"/>
  <c r="BZ74" i="11"/>
  <c r="BZ75" i="11"/>
  <c r="BZ76" i="11"/>
  <c r="BZ77" i="11"/>
  <c r="BZ6" i="11"/>
  <c r="BG7" i="11"/>
  <c r="BG8" i="11"/>
  <c r="BG9" i="11"/>
  <c r="BG10" i="11"/>
  <c r="BG11" i="11"/>
  <c r="BG12" i="11"/>
  <c r="BG13" i="11"/>
  <c r="BG14" i="11"/>
  <c r="BG15" i="11"/>
  <c r="BG16" i="11"/>
  <c r="BG17" i="11"/>
  <c r="BG18" i="11"/>
  <c r="BG19" i="11"/>
  <c r="BG20" i="11"/>
  <c r="BG21" i="11"/>
  <c r="BG22" i="11"/>
  <c r="BG23" i="11"/>
  <c r="BG24" i="11"/>
  <c r="BG25" i="11"/>
  <c r="BG26" i="11"/>
  <c r="BG27" i="11"/>
  <c r="BG28" i="11"/>
  <c r="BG29" i="11"/>
  <c r="BG30" i="11"/>
  <c r="BG31" i="11"/>
  <c r="BG32" i="11"/>
  <c r="BG33" i="11"/>
  <c r="BG34" i="11"/>
  <c r="BG35" i="11"/>
  <c r="BG36" i="11"/>
  <c r="BG37" i="11"/>
  <c r="BG38" i="11"/>
  <c r="BG39" i="11"/>
  <c r="BG40" i="11"/>
  <c r="BG41" i="11"/>
  <c r="BG42" i="11"/>
  <c r="BG43" i="11"/>
  <c r="BG44" i="11"/>
  <c r="BG45" i="11"/>
  <c r="BG46" i="11"/>
  <c r="BG47" i="11"/>
  <c r="BG48" i="11"/>
  <c r="BG49" i="11"/>
  <c r="BG50" i="11"/>
  <c r="BG51" i="11"/>
  <c r="BG52" i="11"/>
  <c r="BG53" i="11"/>
  <c r="BG54" i="11"/>
  <c r="BG55" i="11"/>
  <c r="BG56" i="11"/>
  <c r="BG57" i="11"/>
  <c r="BG58" i="11"/>
  <c r="BG59" i="11"/>
  <c r="BG60" i="11"/>
  <c r="BG61" i="11"/>
  <c r="BG62" i="11"/>
  <c r="BG63" i="11"/>
  <c r="BG64" i="11"/>
  <c r="BG65" i="11"/>
  <c r="BG66" i="11"/>
  <c r="BG67" i="11"/>
  <c r="BG68" i="11"/>
  <c r="BG69" i="11"/>
  <c r="BG70" i="11"/>
  <c r="BG71" i="11"/>
  <c r="BG6" i="11"/>
  <c r="BB7" i="11"/>
  <c r="BB8" i="11"/>
  <c r="BB9" i="11"/>
  <c r="BB10" i="11"/>
  <c r="BB11" i="11"/>
  <c r="BB12" i="11"/>
  <c r="BB13" i="11"/>
  <c r="BB14" i="11"/>
  <c r="BB15" i="11"/>
  <c r="BB16" i="11"/>
  <c r="BB17" i="11"/>
  <c r="BB18" i="11"/>
  <c r="BB19" i="11"/>
  <c r="BB20" i="11"/>
  <c r="BB21" i="11"/>
  <c r="BB22" i="11"/>
  <c r="BB23" i="11"/>
  <c r="BB24" i="11"/>
  <c r="BB25" i="11"/>
  <c r="BB26" i="11"/>
  <c r="BB27" i="11"/>
  <c r="BB28" i="11"/>
  <c r="BB29" i="11"/>
  <c r="BB30" i="11"/>
  <c r="BB31" i="11"/>
  <c r="BB32" i="11"/>
  <c r="BB33" i="11"/>
  <c r="BB34" i="11"/>
  <c r="BB35" i="11"/>
  <c r="BB36" i="11"/>
  <c r="BB37" i="11"/>
  <c r="BB38" i="11"/>
  <c r="BB39" i="11"/>
  <c r="BB40" i="11"/>
  <c r="BB41" i="11"/>
  <c r="BB42" i="11"/>
  <c r="BB43" i="11"/>
  <c r="BB44" i="11"/>
  <c r="BB45" i="11"/>
  <c r="BB46" i="11"/>
  <c r="BB47" i="11"/>
  <c r="BB48" i="11"/>
  <c r="BB49" i="11"/>
  <c r="BB50" i="11"/>
  <c r="BB51" i="11"/>
  <c r="BB52" i="11"/>
  <c r="BB53" i="11"/>
  <c r="BB54" i="11"/>
  <c r="BB55" i="11"/>
  <c r="BB56" i="11"/>
  <c r="BB57" i="11"/>
  <c r="BB58" i="11"/>
  <c r="BB59" i="11"/>
  <c r="BB60" i="11"/>
  <c r="BB61" i="11"/>
  <c r="BB62" i="11"/>
  <c r="BB63" i="11"/>
  <c r="BB64" i="11"/>
  <c r="BB65" i="11"/>
  <c r="BB66" i="11"/>
  <c r="BB67" i="11"/>
  <c r="BB68" i="11"/>
  <c r="BB69" i="11"/>
  <c r="BB70" i="11"/>
  <c r="BB71" i="11"/>
  <c r="BB72" i="11"/>
  <c r="BB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6" i="11"/>
  <c r="AL7" i="11"/>
  <c r="AL8" i="11"/>
  <c r="AL9" i="11"/>
  <c r="AL10" i="11"/>
  <c r="AL11" i="11"/>
  <c r="AL12" i="11"/>
  <c r="AL13" i="11"/>
  <c r="AL14" i="11"/>
  <c r="AL15" i="11"/>
  <c r="AL16" i="11"/>
  <c r="AL17" i="11"/>
  <c r="AL18" i="11"/>
  <c r="AL19" i="11"/>
  <c r="AL20" i="11"/>
  <c r="AL21" i="11"/>
  <c r="AL22" i="11"/>
  <c r="AL23" i="11"/>
  <c r="AL24" i="11"/>
  <c r="AL25" i="11"/>
  <c r="AL26" i="11"/>
  <c r="AL27" i="11"/>
  <c r="AL28" i="11"/>
  <c r="AL29" i="11"/>
  <c r="AL30" i="11"/>
  <c r="AL31" i="11"/>
  <c r="AL32" i="11"/>
  <c r="AL33" i="11"/>
  <c r="AL34" i="11"/>
  <c r="AL35" i="11"/>
  <c r="AL36" i="11"/>
  <c r="AL37" i="11"/>
  <c r="AL38" i="11"/>
  <c r="AL39" i="11"/>
  <c r="AL40" i="11"/>
  <c r="AL41" i="11"/>
  <c r="AL42" i="11"/>
  <c r="AL43" i="11"/>
  <c r="AL44" i="11"/>
  <c r="AL45" i="11"/>
  <c r="AL46" i="11"/>
  <c r="AL47" i="11"/>
  <c r="AL48" i="11"/>
  <c r="AL49" i="11"/>
  <c r="AL50" i="11"/>
  <c r="AL51" i="11"/>
  <c r="AL52" i="11"/>
  <c r="AL53" i="11"/>
  <c r="AL54" i="11"/>
  <c r="AL55" i="11"/>
  <c r="AL56" i="11"/>
  <c r="AL57" i="11"/>
  <c r="AL58" i="11"/>
  <c r="AL59" i="11"/>
  <c r="AL60" i="11"/>
  <c r="AL61" i="11"/>
  <c r="AL62" i="11"/>
  <c r="AL63" i="11"/>
  <c r="AL64" i="11"/>
  <c r="AL65" i="11"/>
  <c r="AL66" i="11"/>
  <c r="AL67" i="11"/>
  <c r="AL68" i="11"/>
  <c r="AL69" i="11"/>
  <c r="AL70" i="11"/>
  <c r="AL71" i="11"/>
  <c r="AL6" i="11"/>
  <c r="AH7" i="11"/>
  <c r="AH8" i="11"/>
  <c r="AH9" i="11"/>
  <c r="AH10" i="11"/>
  <c r="AH11" i="11"/>
  <c r="AH6" i="11"/>
  <c r="AB7" i="11"/>
  <c r="AB8" i="11"/>
  <c r="AB9" i="11"/>
  <c r="AB10" i="11"/>
  <c r="AB11" i="11"/>
  <c r="AB12" i="11"/>
  <c r="AB13" i="11"/>
  <c r="AB14" i="11"/>
  <c r="AB15" i="11"/>
  <c r="AB16" i="11"/>
  <c r="AB17" i="11"/>
  <c r="AB18" i="11"/>
  <c r="AB19" i="11"/>
  <c r="AB6" i="11"/>
  <c r="X7" i="11" l="1"/>
  <c r="X8" i="11"/>
  <c r="X9" i="11"/>
  <c r="X10" i="11"/>
  <c r="X11" i="11"/>
  <c r="X12" i="11"/>
  <c r="X13" i="11"/>
  <c r="X14" i="11"/>
  <c r="X15" i="11"/>
  <c r="X16" i="11"/>
  <c r="X17" i="11"/>
  <c r="X18" i="11"/>
  <c r="X19" i="11"/>
  <c r="X6"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67" i="11"/>
  <c r="X68" i="11"/>
  <c r="X69" i="11"/>
  <c r="X70" i="11"/>
  <c r="X71" i="11"/>
  <c r="X72" i="11"/>
  <c r="X73" i="11"/>
  <c r="T6" i="11"/>
  <c r="M7" i="11"/>
  <c r="M8" i="11"/>
  <c r="M9" i="11"/>
  <c r="M10" i="11"/>
  <c r="M11" i="11"/>
  <c r="M12" i="11"/>
  <c r="M6" i="11"/>
  <c r="I4" i="14"/>
  <c r="L4" i="14"/>
  <c r="K4" i="14"/>
  <c r="H1" i="14"/>
  <c r="E21" i="14"/>
  <c r="D21" i="14"/>
  <c r="C21" i="14"/>
  <c r="B21" i="14"/>
  <c r="F20" i="14"/>
  <c r="E20" i="14"/>
  <c r="D20" i="14"/>
  <c r="C20" i="14"/>
  <c r="B20" i="14"/>
  <c r="D19" i="14"/>
  <c r="C19" i="14"/>
  <c r="B19" i="14"/>
  <c r="E18" i="14"/>
  <c r="D18" i="14"/>
  <c r="C18" i="14"/>
  <c r="B18" i="14"/>
  <c r="E17" i="14"/>
  <c r="D17" i="14"/>
  <c r="B17" i="14"/>
  <c r="A15" i="14"/>
  <c r="L7" i="14"/>
  <c r="K7" i="14"/>
  <c r="J7" i="14"/>
  <c r="I7" i="14"/>
  <c r="M6" i="14"/>
  <c r="L6" i="14"/>
  <c r="K6" i="14"/>
  <c r="J6" i="14"/>
  <c r="I6" i="14"/>
  <c r="K5" i="14"/>
  <c r="J5" i="14"/>
  <c r="I5" i="14"/>
  <c r="L3" i="14"/>
  <c r="K3" i="14"/>
  <c r="I3" i="14"/>
  <c r="A1" i="14"/>
  <c r="O1" i="14"/>
  <c r="P3" i="14"/>
  <c r="R3" i="14"/>
  <c r="S3" i="14"/>
  <c r="P4" i="14"/>
  <c r="R4" i="14"/>
  <c r="S4" i="14"/>
  <c r="P5" i="14"/>
  <c r="Q5" i="14"/>
  <c r="R5" i="14"/>
  <c r="P7" i="14"/>
  <c r="Q7" i="14"/>
  <c r="R7" i="14"/>
  <c r="S7" i="14"/>
  <c r="T7" i="14"/>
  <c r="P6" i="14"/>
  <c r="Q6" i="14"/>
  <c r="R6" i="14"/>
  <c r="S6" i="14"/>
  <c r="T6" i="14"/>
  <c r="H15" i="14"/>
  <c r="O15" i="14"/>
  <c r="I17" i="14"/>
  <c r="K17" i="14"/>
  <c r="L17" i="14"/>
  <c r="P17" i="14"/>
  <c r="R17" i="14"/>
  <c r="S17" i="14"/>
  <c r="I18" i="14"/>
  <c r="K18" i="14"/>
  <c r="L18" i="14"/>
  <c r="P18" i="14"/>
  <c r="R18" i="14"/>
  <c r="S18" i="14"/>
  <c r="I19" i="14"/>
  <c r="J19" i="14"/>
  <c r="K19" i="14"/>
  <c r="P19" i="14"/>
  <c r="Q19" i="14"/>
  <c r="R19" i="14"/>
  <c r="I20" i="14"/>
  <c r="J20" i="14"/>
  <c r="K20" i="14"/>
  <c r="L20" i="14"/>
  <c r="M20" i="14"/>
  <c r="P20" i="14"/>
  <c r="Q20" i="14"/>
  <c r="R20" i="14"/>
  <c r="S20" i="14"/>
  <c r="T20" i="14"/>
  <c r="I21" i="14"/>
  <c r="J21" i="14"/>
  <c r="K21" i="14"/>
  <c r="L21" i="14"/>
  <c r="M21" i="14"/>
  <c r="P21" i="14"/>
  <c r="Q21" i="14"/>
  <c r="R21" i="14"/>
  <c r="S21" i="14"/>
  <c r="T21" i="14"/>
  <c r="A29" i="14"/>
  <c r="H29" i="14"/>
  <c r="O29" i="14"/>
  <c r="B31" i="14"/>
  <c r="D31" i="14"/>
  <c r="E31" i="14"/>
  <c r="I31" i="14"/>
  <c r="K31" i="14"/>
  <c r="L31" i="14"/>
  <c r="P31" i="14"/>
  <c r="R31" i="14"/>
  <c r="S31" i="14"/>
  <c r="B32" i="14"/>
  <c r="D32" i="14"/>
  <c r="E32" i="14"/>
  <c r="I32" i="14"/>
  <c r="K32" i="14"/>
  <c r="L32" i="14"/>
  <c r="P32" i="14"/>
  <c r="R32" i="14"/>
  <c r="S32" i="14"/>
  <c r="B33" i="14"/>
  <c r="C33" i="14"/>
  <c r="D33" i="14"/>
  <c r="I33" i="14"/>
  <c r="J33" i="14"/>
  <c r="K33" i="14"/>
  <c r="P33" i="14"/>
  <c r="Q33" i="14"/>
  <c r="R33" i="14"/>
  <c r="B34" i="14"/>
  <c r="C34" i="14"/>
  <c r="D34" i="14"/>
  <c r="E34" i="14"/>
  <c r="F34" i="14"/>
  <c r="I34" i="14"/>
  <c r="J34" i="14"/>
  <c r="K34" i="14"/>
  <c r="L34" i="14"/>
  <c r="M34" i="14"/>
  <c r="P34" i="14"/>
  <c r="Q34" i="14"/>
  <c r="R34" i="14"/>
  <c r="S34" i="14"/>
  <c r="T34" i="14"/>
  <c r="B35" i="14"/>
  <c r="C35" i="14"/>
  <c r="D35" i="14"/>
  <c r="E35" i="14"/>
  <c r="F35" i="14"/>
  <c r="I35" i="14"/>
  <c r="J35" i="14"/>
  <c r="K35" i="14"/>
  <c r="L35" i="14"/>
  <c r="M35" i="14"/>
  <c r="P35" i="14"/>
  <c r="Q35" i="14"/>
  <c r="R35" i="14"/>
  <c r="S35" i="14"/>
  <c r="T35" i="14"/>
</calcChain>
</file>

<file path=xl/sharedStrings.xml><?xml version="1.0" encoding="utf-8"?>
<sst xmlns="http://schemas.openxmlformats.org/spreadsheetml/2006/main" count="1501" uniqueCount="304">
  <si>
    <t>Nombre del Pais : xxxxxx</t>
  </si>
  <si>
    <t xml:space="preserve">Matriz de mapeo de datos para la CIF en esta sección, registrar  indicadores disponibles bajo el elemento o factor correspondiente. </t>
  </si>
  <si>
    <t xml:space="preserve">Elementos de Resultados </t>
  </si>
  <si>
    <t>Consumo de alimento</t>
  </si>
  <si>
    <t>Indicador Directo</t>
  </si>
  <si>
    <t>Unidad Admin. Mas baja                          (0, 1, 2 or 3)*</t>
  </si>
  <si>
    <t>FUENTE (AUTOR / NOMBRE DE LA ORGANIZACIÓN)</t>
  </si>
  <si>
    <t>Mes en que se recolecto el dato</t>
  </si>
  <si>
    <t>La recopilación de datos corresponde a qué estación (temporada de escases, Previo a la temporada de escases, porterior a la cosecha)</t>
  </si>
  <si>
    <t>Indicador Indirecto</t>
  </si>
  <si>
    <t>Cambios de MdV</t>
  </si>
  <si>
    <t>Nutricion</t>
  </si>
  <si>
    <t>-</t>
  </si>
  <si>
    <t>Mortalidad</t>
  </si>
  <si>
    <t xml:space="preserve">Factores de Contribucion </t>
  </si>
  <si>
    <t>Amenaza y Vulnerabilidad</t>
  </si>
  <si>
    <t>Disponibilidad</t>
  </si>
  <si>
    <t>Acceso</t>
  </si>
  <si>
    <t>Utilizacion</t>
  </si>
  <si>
    <t>Estabilidad</t>
  </si>
  <si>
    <t>Rol</t>
  </si>
  <si>
    <t>Nombre</t>
  </si>
  <si>
    <t>Agencia</t>
  </si>
  <si>
    <t>Competencia</t>
  </si>
  <si>
    <t>Número de análisis atendidos</t>
  </si>
  <si>
    <t xml:space="preserve">Nivel de Certificion </t>
  </si>
  <si>
    <t>Areas asignadas</t>
  </si>
  <si>
    <t>Skype</t>
  </si>
  <si>
    <t>Email</t>
  </si>
  <si>
    <t xml:space="preserve">Numero de telefono (con el codigo del pais) </t>
  </si>
  <si>
    <t xml:space="preserve">SSI Usuario </t>
  </si>
  <si>
    <t>1.Facilitador Principal</t>
  </si>
  <si>
    <t>Jerry Arguello</t>
  </si>
  <si>
    <t>GSU</t>
  </si>
  <si>
    <t>SAN, salud</t>
  </si>
  <si>
    <t>CIF Nivel 3</t>
  </si>
  <si>
    <t>A nivel de pais</t>
  </si>
  <si>
    <t>jerarg</t>
  </si>
  <si>
    <t>jerry.arguello@fao.org</t>
  </si>
  <si>
    <t>505-8588684</t>
  </si>
  <si>
    <t>2.Co Facilitador -Lider</t>
  </si>
  <si>
    <t>Maria Julia Medina</t>
  </si>
  <si>
    <t>Progresan</t>
  </si>
  <si>
    <t>CIF Nivel 3 .Candidato/a</t>
  </si>
  <si>
    <t>3.Co Facilitador -Lider</t>
  </si>
  <si>
    <t>Mario Serpas</t>
  </si>
  <si>
    <t xml:space="preserve">4.Co Facilitador </t>
  </si>
  <si>
    <t>Christian Mejia</t>
  </si>
  <si>
    <t>SAN, SdI</t>
  </si>
  <si>
    <t>Departamento de xxx, areas: 1,2,3; Departamento  yyy, area: 4,5,6</t>
  </si>
  <si>
    <t>5.Analista principal</t>
  </si>
  <si>
    <t>6.Analista principal</t>
  </si>
  <si>
    <t>Punto focal del Context local_ Departamento  xxx</t>
  </si>
  <si>
    <t>Punto focal del Context local_ Departamento  yyyy</t>
  </si>
  <si>
    <t xml:space="preserve">7.Co Facilitador </t>
  </si>
  <si>
    <t>Dina Sagastume</t>
  </si>
  <si>
    <t>CIF Nivel 2 .Candidato/a</t>
  </si>
  <si>
    <t>Departamento de xxx, areas: 1,2,3; Departamento  yyy, area: 4,5,7</t>
  </si>
  <si>
    <t>8.Analista principal</t>
  </si>
  <si>
    <t>9.Analista principal</t>
  </si>
  <si>
    <t xml:space="preserve">10.Co Facilitador </t>
  </si>
  <si>
    <t>Departamento de xxx, areas: 1,2,3; Departamento  yyy, area: 4,5,8</t>
  </si>
  <si>
    <t>11.Analista principal</t>
  </si>
  <si>
    <t>12.Analista principal</t>
  </si>
  <si>
    <t xml:space="preserve">13.Co Facilitador </t>
  </si>
  <si>
    <t>XX/CCLE</t>
  </si>
  <si>
    <t>Departamento de xxx, areas: 1,2,3; Departamento  yyy, area: 4,5,9</t>
  </si>
  <si>
    <t>14.Analista principal</t>
  </si>
  <si>
    <t>15.Analista principal</t>
  </si>
  <si>
    <t xml:space="preserve">16.Co Facilitador </t>
  </si>
  <si>
    <t>Departamento de xxx, areas: 1,2,3; Departamento  yyy, area: 4,5,10</t>
  </si>
  <si>
    <t>17.Analista principal</t>
  </si>
  <si>
    <t>18.Analista principal</t>
  </si>
  <si>
    <t xml:space="preserve">19.Co Facilitador </t>
  </si>
  <si>
    <t>Departamento de xxx, areas: 1,2,3; Departamento  yyy, area: 4,5,11</t>
  </si>
  <si>
    <t>20.Analista principal</t>
  </si>
  <si>
    <t>21.Analista principal</t>
  </si>
  <si>
    <t>Otros miembros habituales del Equipo de Análisis que podrían estar interesados ​​en participar en la Plenaria final</t>
  </si>
  <si>
    <t>Miembro del Equipo de Analisis</t>
  </si>
  <si>
    <t>Coordinador del Cluster de Nutricion</t>
  </si>
  <si>
    <t>OCHA IMO</t>
  </si>
  <si>
    <t>etc…</t>
  </si>
  <si>
    <t>Aquí ingrese los detalles de las principales encuestas que se utilizan para los indicadores de resultados por cada área. Cuando se utilizan múltiples fuentes de datos para la misma área, ingréselos todos. Por favor, vea los ejemplos a continuación.</t>
  </si>
  <si>
    <t xml:space="preserve">DATOS DISPONIBLES </t>
  </si>
  <si>
    <t>RIGOROSIDAD DE LA METODOLOGIA (M)</t>
  </si>
  <si>
    <t xml:space="preserve">RELEVANCIA EN EL TIEMPO (T) </t>
  </si>
  <si>
    <t>Puntaje de Fiabilidad</t>
  </si>
  <si>
    <t xml:space="preserve">Area </t>
  </si>
  <si>
    <t>Fuente</t>
  </si>
  <si>
    <t>Evidencia proporcionada por cada fuente</t>
  </si>
  <si>
    <t>Hogares rurales muestreados</t>
  </si>
  <si>
    <t>Hogares Urbanos muestreados</t>
  </si>
  <si>
    <t>Hogares desplazados muestreados</t>
  </si>
  <si>
    <t>sin evidencia de área, pero extrapolando evidencia de un área cercana similar</t>
  </si>
  <si>
    <t xml:space="preserve">Total de Hogares muestreados </t>
  </si>
  <si>
    <t>Total de conglomerados muestreados</t>
  </si>
  <si>
    <t>RIGOROSIDAD DEL METODO (M)</t>
  </si>
  <si>
    <t xml:space="preserve">Evidencia que refleja las condiciones actuales = Mes / año de recopilación de datos </t>
  </si>
  <si>
    <t xml:space="preserve">Evidencia inferida de evidencia histórica </t>
  </si>
  <si>
    <t>RELEVANCIA EN EL TIEMPO</t>
  </si>
  <si>
    <t xml:space="preserve">(R0, R1-,R1+, R2) </t>
  </si>
  <si>
    <t>¿Cumple esta área los criterios para áreas c limitado acceso?</t>
  </si>
  <si>
    <t>Area A</t>
  </si>
  <si>
    <t>SMART</t>
  </si>
  <si>
    <t>WHZ,U5DR,CDR</t>
  </si>
  <si>
    <t>na</t>
  </si>
  <si>
    <t>N</t>
  </si>
  <si>
    <t>M2</t>
  </si>
  <si>
    <t>T1</t>
  </si>
  <si>
    <t>R2</t>
  </si>
  <si>
    <t>no</t>
  </si>
  <si>
    <t>SFSA</t>
  </si>
  <si>
    <t>PCA, RCSI</t>
  </si>
  <si>
    <t>M1</t>
  </si>
  <si>
    <t>T2</t>
  </si>
  <si>
    <t>R1+</t>
  </si>
  <si>
    <t>Area B</t>
  </si>
  <si>
    <t>YES, AREA D</t>
  </si>
  <si>
    <t>Area C</t>
  </si>
  <si>
    <t>Area D</t>
  </si>
  <si>
    <t>Area E</t>
  </si>
  <si>
    <t>EFSA</t>
  </si>
  <si>
    <t>PCA, HDDS, HHA</t>
  </si>
  <si>
    <t>R1-</t>
  </si>
  <si>
    <t>PCA</t>
  </si>
  <si>
    <t>HDDS</t>
  </si>
  <si>
    <t>rCSI</t>
  </si>
  <si>
    <t>HHS</t>
  </si>
  <si>
    <t>Estrategias de M d V</t>
  </si>
  <si>
    <t>Region</t>
  </si>
  <si>
    <t>Depart/Municipio/</t>
  </si>
  <si>
    <t>Fase 1-2</t>
  </si>
  <si>
    <t>Fase 3</t>
  </si>
  <si>
    <t>Fase 4</t>
  </si>
  <si>
    <t>Fase 4-5</t>
  </si>
  <si>
    <t>Fase 1</t>
  </si>
  <si>
    <t>Fase 2</t>
  </si>
  <si>
    <t>Fase 3+</t>
  </si>
  <si>
    <t>Fase 5</t>
  </si>
  <si>
    <t>Fase 4+5</t>
  </si>
  <si>
    <t>En esta secciónse encuentran declaraciones preparadas las cuales se pueden copiar y pegar en el paso 3 de SSI</t>
  </si>
  <si>
    <t>Consumo de Alimentos</t>
  </si>
  <si>
    <t>Factores de Contribucion</t>
  </si>
  <si>
    <t xml:space="preserve">WASH </t>
  </si>
  <si>
    <t>Nombre del Area</t>
  </si>
  <si>
    <t xml:space="preserve">Rcsi </t>
  </si>
  <si>
    <t>Numero de comidas</t>
  </si>
  <si>
    <t>Estrategias de afrontamiento</t>
  </si>
  <si>
    <t>Afrontamiento de emergencia</t>
  </si>
  <si>
    <t>% de siembra</t>
  </si>
  <si>
    <t>Fuentes de granos basicos consumidos</t>
  </si>
  <si>
    <t>Gasto en alimentos</t>
  </si>
  <si>
    <t>Razon del desplazamiento</t>
  </si>
  <si>
    <t xml:space="preserve">% of Hogares que han experimeentado algun shock </t>
  </si>
  <si>
    <t>Hogares con acceso a agua mejorada</t>
  </si>
  <si>
    <t>Agua tratada</t>
  </si>
  <si>
    <t>Distancia hasta la fuente de agua</t>
  </si>
  <si>
    <t>En el porcentaje de hogares con un PCA aceptable (indicativo de CIF Fase 1 y 2) es%, el porcentaje de hogares con un PCA límite (indicativo de CIF Fase 3) es%, el porcentaje de hogares con un PCA pobre (indicativo de Fase CIF 4+) es%.</t>
  </si>
  <si>
    <t>En el porcentaje de Hogares (HH) que tiene un puntaje de HHS de 0 es% (indicativo de la fase 1), el porcentaje de Hogares que tiene un puntaje de HHS de 1 es% (indicativo de la fase 2), el porcentaje de Hogares que tiene un puntaje de 2 - 3 HHS es% (indicativo de la fase 3), el porcentaje de Hogares que tiene un puntaje de 4 a 5 HHS es% (indicativo de la fase 4) y el porcentaje de Hogares que tiene un puntaje de HHS de 6 (indicativo de la fase 5) es%.</t>
  </si>
  <si>
    <t>En el porcentaje de hogares que tienen diversidad alimentaria indicativa de Fase 1 y 2 es de%, el porcentaje que tiene una fase indicativa de diversidad alimentaria 3 es de%, y el porcentaje que tiene una diversidad alimentaria indicativo de Fase 4 y 5 es de%.</t>
  </si>
  <si>
    <t>En el porcentaje de hogares que no están implementando estrategias significativas para acceder a los alimentos (indicativo de la Fase 1 de la CIF) es del%, el porcentaje de hogares que utilizan estrategias estresadas regularmente (indicativo de la Fase 2 de la CIF) es del%, y el porcentaje El porcentaje de hogares que utilizan estrategias críticas de manera regular (indicativo de la CIF Fase 3+) es de%</t>
  </si>
  <si>
    <t>En el porcentaje de Hogares que come 0 comida por día es de%, el porcentaje de HH que consume 1 comida por día es de%, el porcentaje de HH que consume 2 comidas por día es de%, el porcentaje de HH que consume 3 comidas por día es de%</t>
  </si>
  <si>
    <t>En el porcentaje de hogares que no están implementando ninguna estrategia de medios de vida (indicativo de la Fase 1 de la CIF) es del%, el porcentaje de hogares que usan estrategias estresadas para el sustento (indicativo de la Fase 2 de la CIF) es del%, el porcentaje de hogares que usan estrategias de crisis de medios de vida (indicativo de la CIF Fase 3) es de%, y el porcentaje de hogares que utilizan estrategias de emergencia de medios de vida (indicativo de la CIF Fase 4 y 5) es de%</t>
  </si>
  <si>
    <t>En los últimos 30 días (debido a la falta de alimentos) el% de HH que rogó es%, la proporción que vendió el último animal hembra es%, y el porcentaje de HH que participó en actividades ilegales para obtener ingresos, como el robo y la prostitución. %</t>
  </si>
  <si>
    <t>% de cultivo establecidos en e. ultimo ciclo productivo</t>
  </si>
  <si>
    <t>Fuentes de granos basicos consumidos en el mercado para el%, la producción propia para el%, el HFA para el%, los regalos para el%</t>
  </si>
  <si>
    <t>Gasto en alimentos Es menos del 65% para% Es menos del 65% para% Es menos del 65% para %%</t>
  </si>
  <si>
    <t>EL origen del desplazamiento es un conflicto intercomunal para% es conflicto armado para% es desastre natural para es búsqueda de servicios tales como (salud, educación, etc.)%</t>
  </si>
  <si>
    <t>El porcentaje de HH que experimentó un shock en el último mes es%</t>
  </si>
  <si>
    <t>El porcentaje de HH con acceso a fuentes de agua mejoradas (incluidos pozos, agua entubada, pozos cubiertos) es%</t>
  </si>
  <si>
    <t>El procentahje de HH aplicando un tratamiento al agua es%</t>
  </si>
  <si>
    <t>Porcentaje de hh con agua mejorada en su perimetro es%, el porcentaje de HH que tiene que viajar menos de 30 minutos para acceder a agua mejorada es%, el porcentaje de HH que tiene que viajar más de 30 minutos para acceder a agua mejorada es%</t>
  </si>
  <si>
    <t>Indicador</t>
  </si>
  <si>
    <t>Fase1</t>
  </si>
  <si>
    <t>Phase 3</t>
  </si>
  <si>
    <t>Cambios en MdV</t>
  </si>
  <si>
    <t>HH reserva de alimento</t>
  </si>
  <si>
    <t>Actual</t>
  </si>
  <si>
    <t>Proyectada</t>
  </si>
  <si>
    <t>Clasificacion Actual y Proyectada</t>
  </si>
  <si>
    <t>Indicadores de resultados</t>
  </si>
  <si>
    <t>Asistencia Alimentaria -Humanitaria (AAH) significativo al momento de la recoleccion de datos / temporada de escasez</t>
  </si>
  <si>
    <t>AAH significativo en el período actual</t>
  </si>
  <si>
    <t>AAA significativo en el período de proyección</t>
  </si>
  <si>
    <t>Equipo de analisis-  Clasificacion Actual</t>
  </si>
  <si>
    <t>Equipo de analisis-  Clasificacion Proyectada</t>
  </si>
  <si>
    <t>Puntaje de consumo de alimento</t>
  </si>
  <si>
    <t>Rcsi</t>
  </si>
  <si>
    <t xml:space="preserve">GAM by WHZ </t>
  </si>
  <si>
    <t xml:space="preserve">GAM by MUAC </t>
  </si>
  <si>
    <t>Estrategias de emergencia</t>
  </si>
  <si>
    <t>HH reversas de alimento</t>
  </si>
  <si>
    <t>Razon de desplazamiento</t>
  </si>
  <si>
    <t>Ingresos mensuales</t>
  </si>
  <si>
    <t>Gasto en alimento</t>
  </si>
  <si>
    <t xml:space="preserve">Agriculture </t>
  </si>
  <si>
    <t>Razon para no sembrar</t>
  </si>
  <si>
    <t>HH shocks</t>
  </si>
  <si>
    <t xml:space="preserve">% of HHs por tipo de shocks </t>
  </si>
  <si>
    <t>Acceso a agua mejorada</t>
  </si>
  <si>
    <t>Tratamiento al agua</t>
  </si>
  <si>
    <t>In</t>
  </si>
  <si>
    <t xml:space="preserve"> the percentage of households with an acceptable FCS (indicative of IPC Phase 1&amp;2) is </t>
  </si>
  <si>
    <t xml:space="preserve">%, the percentage of households with a borderline FCS (indicative of IPC Phase 3) is </t>
  </si>
  <si>
    <t xml:space="preserve">%, the percentage of households with a poor FCS (indicative of IPC Phase 4+) is </t>
  </si>
  <si>
    <t xml:space="preserve"> the percentage of households having food diversity indicative of Phase 1 and 2 is of </t>
  </si>
  <si>
    <t xml:space="preserve">%, the percentage having a food diversity indicative phase 3 is of </t>
  </si>
  <si>
    <t xml:space="preserve">%, and the percentage having a food diversity indicative of  Phase 4 and 5 is of </t>
  </si>
  <si>
    <t xml:space="preserve">the percentage of HH having a HHS score of 0 is </t>
  </si>
  <si>
    <t xml:space="preserve">% (indicative of phase 1), the percentage of HH having a HHS score of 1 is </t>
  </si>
  <si>
    <t xml:space="preserve">% (indicative of phase 2), the percentage of HH having a 2 - 3 HHS score is </t>
  </si>
  <si>
    <t xml:space="preserve">% (indicative of phase 3), the percentage of HH having a 4 - 5 HHS score is </t>
  </si>
  <si>
    <t xml:space="preserve">% (indicative of phase 4) and the percentage of HH having a HHS score of 6 (indicative of phase 5) is </t>
  </si>
  <si>
    <t xml:space="preserve"> the percentage of households who are not implementing significant strategies to access food (indicative of IPC Phase 1) is of </t>
  </si>
  <si>
    <t xml:space="preserve">%, the percentage of households using stressed strategies on a regular basis (indicative of IPC Phase 2) is of </t>
  </si>
  <si>
    <t xml:space="preserve">%, and the percentage of households using critical strategies on a regular basis (indicative of IPC Phase 3+) is of </t>
  </si>
  <si>
    <t xml:space="preserve"> the percentage of households who are not implementing any livelihood strategies (indicative of IPC Phase 1) is of </t>
  </si>
  <si>
    <t xml:space="preserve">%, the percentage of households using livelihood stressed strategies (indicative of IPC Phase 2) is of </t>
  </si>
  <si>
    <t xml:space="preserve">%, the percentage of households using livelihood crisis strategies (indicative of IPC Phase 3) is of </t>
  </si>
  <si>
    <t xml:space="preserve">%, and the percentage of households using livelihood emergency strategies (indicative of IPC Phase 4 and 5) is of </t>
  </si>
  <si>
    <t>in the last 30 days (because of a lack of food) the % of HH that begged is</t>
  </si>
  <si>
    <t xml:space="preserve">%, the proportion that sold last female animal is </t>
  </si>
  <si>
    <t xml:space="preserve">%, and the percentage of HH that engaged in illegal income earning activities such as theft and prostitution was </t>
  </si>
  <si>
    <t xml:space="preserve"> the percentage of HH eating 0 meal per day is of </t>
  </si>
  <si>
    <t xml:space="preserve">%, the percentage of HH eating 1 meal per day is of </t>
  </si>
  <si>
    <t xml:space="preserve">%, the percentage of HH eating 2 meals per day is of  </t>
  </si>
  <si>
    <t xml:space="preserve">%, the percentage of HH eating 3 meals per day is of </t>
  </si>
  <si>
    <t>The percentage of HH with less than 1 months of stocks is %</t>
  </si>
  <si>
    <t xml:space="preserve">%, The percentage of HH with less than 2-3 months of stocks is </t>
  </si>
  <si>
    <t>%, The percentage of HH with less than 4-5 months of stocks is %</t>
  </si>
  <si>
    <t>%, The percentage of HH with less than more than 6 months of  food stocks is %</t>
  </si>
  <si>
    <t xml:space="preserve">is intercommuncal conflict for % </t>
  </si>
  <si>
    <t xml:space="preserve">is armed confluct for % </t>
  </si>
  <si>
    <t xml:space="preserve">is natural disaster for </t>
  </si>
  <si>
    <t>is search for services such as  (health, education, etc.)</t>
  </si>
  <si>
    <t xml:space="preserve">Is less than 65% for % </t>
  </si>
  <si>
    <t xml:space="preserve">was market for </t>
  </si>
  <si>
    <t>%, was own production for</t>
  </si>
  <si>
    <t xml:space="preserve">%, was HFA for </t>
  </si>
  <si>
    <t>%, was gifts for</t>
  </si>
  <si>
    <t xml:space="preserve">%planted in the last agricultural season </t>
  </si>
  <si>
    <t xml:space="preserve">The percentage of HH that experienced a shock in the last month is </t>
  </si>
  <si>
    <t xml:space="preserve">the percentage of HH with access to improved water sources ( including boreholes, piped water, covered wells) is </t>
  </si>
  <si>
    <t xml:space="preserve">the percentage of HH treating water is </t>
  </si>
  <si>
    <t xml:space="preserve">the percentage of hh with imrpoved water on premises is </t>
  </si>
  <si>
    <t xml:space="preserve">%, the percentage of HH who have to travel less than 30 minutes to access improved water is </t>
  </si>
  <si>
    <t xml:space="preserve">%, the percentage of HH that have to travel more than 30 minutes to access improved water is </t>
  </si>
  <si>
    <t>% IDP en el momento de la recoleccion de datos</t>
  </si>
  <si>
    <t xml:space="preserve"> Poblacion total en el area</t>
  </si>
  <si>
    <t>Clasificacion actual</t>
  </si>
  <si>
    <t>CIF Fase 1</t>
  </si>
  <si>
    <t>CIF Fase 2</t>
  </si>
  <si>
    <t>CIF Fase 3</t>
  </si>
  <si>
    <t>CIF Fase 4</t>
  </si>
  <si>
    <t>CIF Fase 3+</t>
  </si>
  <si>
    <t>Clasificacion Proyectada</t>
  </si>
  <si>
    <t>Aceptable</t>
  </si>
  <si>
    <t>Limite</t>
  </si>
  <si>
    <t>Pobre</t>
  </si>
  <si>
    <t>5-12 grupos de alimento</t>
  </si>
  <si>
    <t>3-4 grupos de alimento</t>
  </si>
  <si>
    <t>&gt;2 grupos de alimento</t>
  </si>
  <si>
    <t>HHS = 0</t>
  </si>
  <si>
    <t>HHS = 1</t>
  </si>
  <si>
    <t>HHS = 2-3</t>
  </si>
  <si>
    <t>HHS = 4</t>
  </si>
  <si>
    <t>HSS = 5-6</t>
  </si>
  <si>
    <t>0-3</t>
  </si>
  <si>
    <t>4-18</t>
  </si>
  <si>
    <t>&gt;=19</t>
  </si>
  <si>
    <t>sin estrategias</t>
  </si>
  <si>
    <t>estrés</t>
  </si>
  <si>
    <t>Crisis</t>
  </si>
  <si>
    <t>Emergencia</t>
  </si>
  <si>
    <t>% of HH que mendigaron en los ultimos 30 dias</t>
  </si>
  <si>
    <t>% of HH que vendieron el reproductor hembra en los ultimos 30 dias</t>
  </si>
  <si>
    <t>% of HH que se vieron obligados a realizar alguna actividad ilegal (robo, prostitucion)</t>
  </si>
  <si>
    <t>0 comidas</t>
  </si>
  <si>
    <t>1 comidas</t>
  </si>
  <si>
    <t>2 comidas</t>
  </si>
  <si>
    <t xml:space="preserve">3+ meals </t>
  </si>
  <si>
    <t>0-1 Mes</t>
  </si>
  <si>
    <t>2-3 mes</t>
  </si>
  <si>
    <t>4-5 mes</t>
  </si>
  <si>
    <t>Mas de 6 meses</t>
  </si>
  <si>
    <t xml:space="preserve">conflicto Intercomunal </t>
  </si>
  <si>
    <t>conflicto armado</t>
  </si>
  <si>
    <t xml:space="preserve">Desastre Natural </t>
  </si>
  <si>
    <t>BUSQUEDA DE SERVICIO (Salud, educacion, etc.)</t>
  </si>
  <si>
    <t xml:space="preserve"> </t>
  </si>
  <si>
    <t>menos del  65%</t>
  </si>
  <si>
    <t>65-75%</t>
  </si>
  <si>
    <t>mayor al 75%</t>
  </si>
  <si>
    <t>Mercados</t>
  </si>
  <si>
    <t>autoproduccion</t>
  </si>
  <si>
    <t>AAH</t>
  </si>
  <si>
    <t>regalo</t>
  </si>
  <si>
    <t>% of Hh productores</t>
  </si>
  <si>
    <t>% of HH experimentando Shocks</t>
  </si>
  <si>
    <t xml:space="preserve">% with access to improved sources of water </t>
  </si>
  <si>
    <t xml:space="preserve">% of HH treating water </t>
  </si>
  <si>
    <t>fuente de agua mejora en la localidad</t>
  </si>
  <si>
    <t xml:space="preserve">Fuente de agua &lt;30 minutos
</t>
  </si>
  <si>
    <t xml:space="preserve">Fuente de agua &gt;30 minutos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</si>
</sst>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00\ _€_-;\-* #,##0.00\ _€_-;_-* &quot;-&quot;??\ _€_-;_-@_-"/>
    <numFmt numFmtId="166" formatCode="###0%"/>
    <numFmt numFmtId="167" formatCode="_-* #,##0_-;\-* #,##0_-;_-* &quot;-&quot;??_-;_-@_-"/>
    <numFmt numFmtId="168" formatCode="0.0%"/>
    <numFmt numFmtId="169" formatCode="###0.0%"/>
  </numFmts>
  <fonts count="47">
    <font>
      <sz val="11"/>
      <color theme="1"/>
      <name val="Calibri"/>
      <family val="2"/>
      <scheme val="minor"/>
    </font>
    <font>
      <sz val="11"/>
      <color theme="1"/>
      <name val="Calibri"/>
      <family val="2"/>
      <scheme val="minor"/>
    </font>
    <font>
      <sz val="10"/>
      <name val="Arial"/>
      <family val="2"/>
    </font>
    <font>
      <sz val="11"/>
      <color theme="1"/>
      <name val="Calibri"/>
      <family val="2"/>
      <charset val="1"/>
      <scheme val="minor"/>
    </font>
    <font>
      <sz val="11"/>
      <color rgb="FF000000"/>
      <name val="Calibri"/>
      <family val="2"/>
      <charset val="1"/>
    </font>
    <font>
      <sz val="10"/>
      <name val="Calibri"/>
      <family val="2"/>
      <scheme val="minor"/>
    </font>
    <font>
      <b/>
      <sz val="10"/>
      <name val="Calibri"/>
      <family val="2"/>
      <scheme val="minor"/>
    </font>
    <font>
      <sz val="10"/>
      <name val="Arial Narrow"/>
      <family val="2"/>
    </font>
    <font>
      <sz val="8"/>
      <color theme="1"/>
      <name val="Calibri"/>
      <family val="2"/>
      <scheme val="minor"/>
    </font>
    <font>
      <sz val="11"/>
      <color rgb="FF000000"/>
      <name val="Calibri"/>
      <family val="2"/>
      <scheme val="minor"/>
    </font>
    <font>
      <sz val="9"/>
      <color theme="1"/>
      <name val="Calibri"/>
      <family val="2"/>
      <scheme val="minor"/>
    </font>
    <font>
      <sz val="8"/>
      <name val="Calibri"/>
      <family val="2"/>
      <scheme val="minor"/>
    </font>
    <font>
      <sz val="9"/>
      <name val="Arial"/>
      <family val="2"/>
    </font>
    <font>
      <sz val="11"/>
      <name val="Calibri"/>
      <family val="2"/>
      <scheme val="minor"/>
    </font>
    <font>
      <sz val="9"/>
      <name val="Arial Narrow"/>
      <family val="2"/>
    </font>
    <font>
      <b/>
      <sz val="11"/>
      <color theme="0"/>
      <name val="Calibri"/>
      <family val="2"/>
      <scheme val="minor"/>
    </font>
    <font>
      <sz val="11"/>
      <color theme="0"/>
      <name val="Calibri"/>
      <family val="2"/>
      <scheme val="minor"/>
    </font>
    <font>
      <sz val="11"/>
      <color theme="1"/>
      <name val="Calibri"/>
      <family val="2"/>
    </font>
    <font>
      <b/>
      <sz val="9"/>
      <color theme="0"/>
      <name val="Calibri"/>
      <family val="2"/>
      <scheme val="minor"/>
    </font>
    <font>
      <b/>
      <sz val="14"/>
      <color theme="1"/>
      <name val="Calibri"/>
      <family val="2"/>
      <scheme val="minor"/>
    </font>
    <font>
      <sz val="11"/>
      <color rgb="FF000000"/>
      <name val="Calibri"/>
      <family val="2"/>
    </font>
    <font>
      <sz val="10"/>
      <color theme="0"/>
      <name val="Calibri"/>
      <family val="2"/>
      <scheme val="minor"/>
    </font>
    <font>
      <b/>
      <sz val="10"/>
      <color theme="0"/>
      <name val="Calibri"/>
      <family val="2"/>
      <scheme val="minor"/>
    </font>
    <font>
      <b/>
      <sz val="9"/>
      <name val="Calibri"/>
      <family val="2"/>
      <scheme val="minor"/>
    </font>
    <font>
      <sz val="8"/>
      <color theme="0"/>
      <name val="Calibri"/>
      <family val="2"/>
      <scheme val="minor"/>
    </font>
    <font>
      <sz val="8"/>
      <color theme="0"/>
      <name val="Segoe UI Semibold"/>
      <family val="2"/>
    </font>
    <font>
      <sz val="8"/>
      <color theme="1"/>
      <name val="Segoe UI Semibold"/>
      <family val="2"/>
    </font>
    <font>
      <b/>
      <sz val="11"/>
      <color theme="1"/>
      <name val="Calibri"/>
      <family val="2"/>
      <scheme val="minor"/>
    </font>
    <font>
      <b/>
      <sz val="8"/>
      <color theme="1"/>
      <name val="Calibri"/>
      <family val="2"/>
      <scheme val="minor"/>
    </font>
    <font>
      <sz val="12"/>
      <color theme="1"/>
      <name val="Calibri"/>
      <family val="2"/>
      <scheme val="minor"/>
    </font>
    <font>
      <sz val="9"/>
      <color indexed="60"/>
      <name val="Arial"/>
      <family val="2"/>
    </font>
    <font>
      <sz val="9"/>
      <color rgb="FF0070C0"/>
      <name val="Arial"/>
      <family val="2"/>
    </font>
    <font>
      <sz val="9"/>
      <color indexed="8"/>
      <name val="Arial"/>
      <family val="2"/>
    </font>
    <font>
      <sz val="9"/>
      <color indexed="62"/>
      <name val="Arial"/>
      <family val="2"/>
    </font>
    <font>
      <b/>
      <sz val="8"/>
      <color rgb="FF00B0F0"/>
      <name val="Calibri"/>
      <family val="2"/>
      <scheme val="minor"/>
    </font>
    <font>
      <b/>
      <sz val="10"/>
      <name val="Arial Narrow"/>
      <family val="2"/>
    </font>
    <font>
      <b/>
      <sz val="12"/>
      <color theme="1"/>
      <name val="Calibri"/>
      <family val="2"/>
      <scheme val="minor"/>
    </font>
    <font>
      <sz val="16"/>
      <color theme="1"/>
      <name val="Calibri"/>
      <family val="2"/>
      <scheme val="minor"/>
    </font>
    <font>
      <b/>
      <sz val="16"/>
      <color theme="1"/>
      <name val="Calibri"/>
      <family val="2"/>
      <scheme val="minor"/>
    </font>
    <font>
      <sz val="9"/>
      <name val="Calibri"/>
      <family val="2"/>
      <scheme val="minor"/>
    </font>
    <font>
      <b/>
      <sz val="8"/>
      <color theme="0"/>
      <name val="Calibri"/>
      <family val="2"/>
      <scheme val="minor"/>
    </font>
    <font>
      <i/>
      <sz val="8"/>
      <color theme="0" tint="-0.34998626667073579"/>
      <name val="Calibri"/>
      <family val="2"/>
      <scheme val="minor"/>
    </font>
    <font>
      <b/>
      <sz val="12"/>
      <name val="Calibri"/>
      <family val="2"/>
      <scheme val="minor"/>
    </font>
    <font>
      <sz val="20"/>
      <color theme="0"/>
      <name val="Calibri"/>
      <family val="2"/>
      <scheme val="minor"/>
    </font>
    <font>
      <b/>
      <sz val="16"/>
      <color theme="0"/>
      <name val="Calibri"/>
      <family val="2"/>
      <scheme val="minor"/>
    </font>
    <font>
      <sz val="16"/>
      <color theme="0"/>
      <name val="Calibri"/>
      <family val="2"/>
      <scheme val="minor"/>
    </font>
    <font>
      <u/>
      <sz val="11"/>
      <color theme="10"/>
      <name val="Calibri"/>
      <family val="2"/>
      <scheme val="minor"/>
    </font>
  </fonts>
  <fills count="39">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gradientFill>
        <stop position="0">
          <color rgb="FF92D050"/>
        </stop>
        <stop position="1">
          <color rgb="FFFFFF00"/>
        </stop>
      </gradientFill>
    </fill>
    <fill>
      <gradientFill>
        <stop position="0">
          <color rgb="FFFF0000"/>
        </stop>
        <stop position="1">
          <color theme="7" tint="-0.49803155613879818"/>
        </stop>
      </gradientFill>
    </fill>
    <fill>
      <patternFill patternType="solid">
        <fgColor theme="7" tint="-0.499984740745262"/>
        <bgColor indexed="64"/>
      </patternFill>
    </fill>
    <fill>
      <gradientFill>
        <stop position="0">
          <color rgb="FFFFC000"/>
        </stop>
        <stop position="1">
          <color rgb="FFFF0000"/>
        </stop>
      </gradientFill>
    </fill>
    <fill>
      <patternFill patternType="solid">
        <fgColor rgb="FFFFFFF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0"/>
        <bgColor indexed="64"/>
      </patternFill>
    </fill>
    <fill>
      <patternFill patternType="solid">
        <fgColor theme="3" tint="0.59999389629810485"/>
        <bgColor indexed="64"/>
      </patternFill>
    </fill>
    <fill>
      <patternFill patternType="solid">
        <fgColor rgb="FF9CC2E5"/>
        <bgColor indexed="64"/>
      </patternFill>
    </fill>
    <fill>
      <patternFill patternType="solid">
        <fgColor theme="8" tint="-0.499984740745262"/>
        <bgColor indexed="64"/>
      </patternFill>
    </fill>
    <fill>
      <patternFill patternType="solid">
        <fgColor theme="1" tint="0.249977111117893"/>
        <bgColor indexed="64"/>
      </patternFill>
    </fill>
    <fill>
      <patternFill patternType="solid">
        <fgColor rgb="FFBDD6EE"/>
        <bgColor indexed="64"/>
      </patternFill>
    </fill>
    <fill>
      <patternFill patternType="solid">
        <fgColor rgb="FFD9D9D9"/>
        <bgColor indexed="64"/>
      </patternFill>
    </fill>
    <fill>
      <patternFill patternType="solid">
        <fgColor rgb="FFC80000"/>
        <bgColor indexed="64"/>
      </patternFill>
    </fill>
    <fill>
      <patternFill patternType="solid">
        <fgColor rgb="FFE67800"/>
        <bgColor indexed="64"/>
      </patternFill>
    </fill>
    <fill>
      <patternFill patternType="solid">
        <fgColor rgb="FFFAE61E"/>
        <bgColor indexed="64"/>
      </patternFill>
    </fill>
    <fill>
      <patternFill patternType="solid">
        <fgColor rgb="FFCDFACD"/>
        <bgColor indexed="64"/>
      </patternFill>
    </fill>
    <fill>
      <patternFill patternType="solid">
        <fgColor theme="7"/>
        <bgColor indexed="64"/>
      </patternFill>
    </fill>
    <fill>
      <patternFill patternType="solid">
        <fgColor theme="2" tint="-9.9978637043366805E-2"/>
        <bgColor indexed="64"/>
      </patternFill>
    </fill>
    <fill>
      <patternFill patternType="solid">
        <fgColor indexed="31"/>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F6D37A"/>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66FF"/>
        <bgColor indexed="64"/>
      </patternFill>
    </fill>
    <fill>
      <patternFill patternType="solid">
        <fgColor rgb="FFFFCCFF"/>
        <bgColor indexed="64"/>
      </patternFill>
    </fill>
    <fill>
      <patternFill patternType="solid">
        <fgColor rgb="FF002060"/>
        <bgColor indexed="64"/>
      </patternFill>
    </fill>
  </fills>
  <borders count="1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thin">
        <color auto="1"/>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3"/>
      </left>
      <right style="medium">
        <color indexed="64"/>
      </right>
      <top/>
      <bottom/>
      <diagonal/>
    </border>
    <border>
      <left style="thin">
        <color indexed="63"/>
      </left>
      <right style="thin">
        <color indexed="63"/>
      </right>
      <top/>
      <bottom/>
      <diagonal/>
    </border>
    <border>
      <left/>
      <right style="thin">
        <color indexed="63"/>
      </right>
      <top/>
      <bottom/>
      <diagonal/>
    </border>
    <border>
      <left style="thin">
        <color indexed="63"/>
      </left>
      <right/>
      <top/>
      <bottom/>
      <diagonal/>
    </border>
    <border>
      <left style="medium">
        <color indexed="64"/>
      </left>
      <right style="thin">
        <color indexed="63"/>
      </right>
      <top/>
      <bottom/>
      <diagonal/>
    </border>
    <border>
      <left style="medium">
        <color indexed="64"/>
      </left>
      <right style="medium">
        <color indexed="64"/>
      </right>
      <top/>
      <bottom/>
      <diagonal/>
    </border>
    <border>
      <left style="thin">
        <color indexed="63"/>
      </left>
      <right style="medium">
        <color indexed="64"/>
      </right>
      <top/>
      <bottom style="thin">
        <color indexed="22"/>
      </bottom>
      <diagonal/>
    </border>
    <border>
      <left style="thin">
        <color indexed="63"/>
      </left>
      <right style="thin">
        <color indexed="63"/>
      </right>
      <top/>
      <bottom style="thin">
        <color indexed="22"/>
      </bottom>
      <diagonal/>
    </border>
    <border>
      <left/>
      <right style="thin">
        <color indexed="63"/>
      </right>
      <top/>
      <bottom style="thin">
        <color indexed="22"/>
      </bottom>
      <diagonal/>
    </border>
    <border>
      <left style="thin">
        <color indexed="63"/>
      </left>
      <right/>
      <top/>
      <bottom style="thin">
        <color indexed="22"/>
      </bottom>
      <diagonal/>
    </border>
    <border>
      <left style="medium">
        <color indexed="64"/>
      </left>
      <right style="thin">
        <color indexed="63"/>
      </right>
      <top/>
      <bottom style="thin">
        <color indexed="22"/>
      </bottom>
      <diagonal/>
    </border>
    <border>
      <left/>
      <right style="medium">
        <color indexed="64"/>
      </right>
      <top/>
      <bottom style="thin">
        <color indexed="22"/>
      </bottom>
      <diagonal/>
    </border>
    <border>
      <left style="thin">
        <color indexed="63"/>
      </left>
      <right style="thin">
        <color indexed="63"/>
      </right>
      <top style="medium">
        <color indexed="64"/>
      </top>
      <bottom style="thin">
        <color indexed="22"/>
      </bottom>
      <diagonal/>
    </border>
    <border>
      <left style="medium">
        <color indexed="64"/>
      </left>
      <right style="thin">
        <color indexed="63"/>
      </right>
      <top style="medium">
        <color indexed="64"/>
      </top>
      <bottom style="thin">
        <color indexed="22"/>
      </bottom>
      <diagonal/>
    </border>
    <border>
      <left style="thin">
        <color indexed="63"/>
      </left>
      <right style="medium">
        <color indexed="64"/>
      </right>
      <top style="medium">
        <color indexed="64"/>
      </top>
      <bottom style="thin">
        <color indexed="22"/>
      </bottom>
      <diagonal/>
    </border>
    <border>
      <left/>
      <right style="medium">
        <color indexed="64"/>
      </right>
      <top style="medium">
        <color indexed="64"/>
      </top>
      <bottom style="thin">
        <color indexed="22"/>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style="medium">
        <color indexed="64"/>
      </left>
      <right style="thin">
        <color indexed="63"/>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style="thin">
        <color indexed="63"/>
      </left>
      <right style="medium">
        <color indexed="64"/>
      </right>
      <top style="medium">
        <color indexed="64"/>
      </top>
      <bottom/>
      <diagonal/>
    </border>
    <border>
      <left style="thin">
        <color indexed="63"/>
      </left>
      <right style="thin">
        <color indexed="63"/>
      </right>
      <top style="medium">
        <color indexed="64"/>
      </top>
      <bottom/>
      <diagonal/>
    </border>
    <border>
      <left style="medium">
        <color indexed="64"/>
      </left>
      <right style="thin">
        <color indexed="63"/>
      </right>
      <top style="medium">
        <color indexed="64"/>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3"/>
      </left>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style="medium">
        <color indexed="64"/>
      </right>
      <top style="thin">
        <color indexed="22"/>
      </top>
      <bottom style="thin">
        <color indexed="22"/>
      </bottom>
      <diagonal/>
    </border>
    <border>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style="medium">
        <color indexed="64"/>
      </right>
      <top style="thin">
        <color indexed="22"/>
      </top>
      <bottom/>
      <diagonal/>
    </border>
    <border>
      <left style="medium">
        <color indexed="64"/>
      </left>
      <right style="thin">
        <color indexed="63"/>
      </right>
      <top style="thin">
        <color indexed="22"/>
      </top>
      <bottom/>
      <diagonal/>
    </border>
    <border>
      <left style="thin">
        <color indexed="63"/>
      </left>
      <right style="thin">
        <color indexed="63"/>
      </right>
      <top style="thin">
        <color indexed="22"/>
      </top>
      <bottom/>
      <diagonal/>
    </border>
    <border>
      <left style="thin">
        <color indexed="63"/>
      </left>
      <right style="medium">
        <color indexed="64"/>
      </right>
      <top style="thin">
        <color indexed="22"/>
      </top>
      <bottom/>
      <diagonal/>
    </border>
    <border>
      <left style="thin">
        <color indexed="63"/>
      </left>
      <right/>
      <top style="thin">
        <color indexed="22"/>
      </top>
      <bottom/>
      <diagonal/>
    </border>
    <border>
      <left/>
      <right style="thin">
        <color indexed="63"/>
      </right>
      <top style="thin">
        <color indexed="22"/>
      </top>
      <bottom/>
      <diagonal/>
    </border>
    <border>
      <left style="thin">
        <color auto="1"/>
      </left>
      <right/>
      <top style="thin">
        <color auto="1"/>
      </top>
      <bottom style="thin">
        <color auto="1"/>
      </bottom>
      <diagonal/>
    </border>
    <border>
      <left style="medium">
        <color indexed="64"/>
      </left>
      <right style="medium">
        <color indexed="64"/>
      </right>
      <top style="thin">
        <color auto="1"/>
      </top>
      <bottom/>
      <diagonal/>
    </border>
    <border>
      <left style="thin">
        <color indexed="63"/>
      </left>
      <right style="medium">
        <color indexed="64"/>
      </right>
      <top style="thin">
        <color indexed="22"/>
      </top>
      <bottom/>
      <diagonal/>
    </border>
    <border>
      <left/>
      <right style="medium">
        <color indexed="64"/>
      </right>
      <top style="thin">
        <color indexed="22"/>
      </top>
      <bottom style="medium">
        <color indexed="64"/>
      </bottom>
      <diagonal/>
    </border>
    <border>
      <left style="medium">
        <color indexed="64"/>
      </left>
      <right style="thin">
        <color indexed="63"/>
      </right>
      <top style="thin">
        <color indexed="22"/>
      </top>
      <bottom style="medium">
        <color indexed="64"/>
      </bottom>
      <diagonal/>
    </border>
    <border>
      <left style="thin">
        <color indexed="63"/>
      </left>
      <right style="thin">
        <color indexed="63"/>
      </right>
      <top style="thin">
        <color indexed="22"/>
      </top>
      <bottom style="medium">
        <color indexed="64"/>
      </bottom>
      <diagonal/>
    </border>
    <border>
      <left style="thin">
        <color indexed="63"/>
      </left>
      <right style="medium">
        <color indexed="64"/>
      </right>
      <top style="thin">
        <color indexed="22"/>
      </top>
      <bottom style="medium">
        <color indexed="64"/>
      </bottom>
      <diagonal/>
    </border>
    <border>
      <left style="thin">
        <color indexed="63"/>
      </left>
      <right/>
      <top style="thin">
        <color indexed="22"/>
      </top>
      <bottom style="medium">
        <color indexed="64"/>
      </bottom>
      <diagonal/>
    </border>
    <border>
      <left/>
      <right style="thin">
        <color indexed="63"/>
      </right>
      <top style="thin">
        <color indexed="22"/>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style="medium">
        <color indexed="64"/>
      </bottom>
      <diagonal/>
    </border>
  </borders>
  <cellStyleXfs count="14">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0" borderId="0"/>
    <xf numFmtId="0" fontId="3" fillId="0" borderId="0"/>
    <xf numFmtId="9" fontId="3" fillId="0" borderId="0" applyFont="0" applyFill="0" applyBorder="0" applyAlignment="0" applyProtection="0"/>
    <xf numFmtId="0" fontId="4"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164" fontId="1" fillId="0" borderId="0" applyFont="0" applyFill="0" applyBorder="0" applyAlignment="0" applyProtection="0"/>
    <xf numFmtId="0" fontId="46" fillId="0" borderId="0" applyNumberFormat="0" applyFill="0" applyBorder="0" applyAlignment="0" applyProtection="0"/>
  </cellStyleXfs>
  <cellXfs count="496">
    <xf numFmtId="0" fontId="0" fillId="0" borderId="0" xfId="0"/>
    <xf numFmtId="0" fontId="0" fillId="15" borderId="5" xfId="0" applyFont="1" applyFill="1" applyBorder="1"/>
    <xf numFmtId="0" fontId="20" fillId="0" borderId="2" xfId="0" applyFont="1" applyBorder="1" applyAlignment="1">
      <alignment vertical="center"/>
    </xf>
    <xf numFmtId="0" fontId="0" fillId="15" borderId="2" xfId="0" applyFont="1" applyFill="1" applyBorder="1" applyAlignment="1">
      <alignment horizontal="center" vertical="center" wrapText="1"/>
    </xf>
    <xf numFmtId="0" fontId="20" fillId="0" borderId="4" xfId="0" applyFont="1" applyBorder="1" applyAlignment="1">
      <alignment vertical="center"/>
    </xf>
    <xf numFmtId="0" fontId="21" fillId="2" borderId="1"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protection locked="0"/>
    </xf>
    <xf numFmtId="9" fontId="25" fillId="19" borderId="0" xfId="1" applyFont="1" applyFill="1" applyAlignment="1">
      <alignment horizontal="center" vertical="center" wrapText="1"/>
    </xf>
    <xf numFmtId="0" fontId="11" fillId="15" borderId="13" xfId="0" applyFont="1" applyFill="1" applyBorder="1" applyAlignment="1" applyProtection="1">
      <alignment horizontal="center" vertical="center" wrapText="1"/>
      <protection locked="0"/>
    </xf>
    <xf numFmtId="0" fontId="11" fillId="15" borderId="1" xfId="0" applyFont="1" applyFill="1" applyBorder="1" applyAlignment="1" applyProtection="1">
      <alignment horizontal="center" vertical="center" wrapText="1"/>
      <protection locked="0"/>
    </xf>
    <xf numFmtId="0" fontId="11" fillId="15" borderId="2"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textRotation="90" wrapText="1"/>
      <protection locked="0"/>
    </xf>
    <xf numFmtId="0" fontId="23" fillId="4" borderId="2" xfId="0" applyFont="1" applyFill="1" applyBorder="1" applyAlignment="1" applyProtection="1">
      <alignment horizontal="center" vertical="center" textRotation="90" wrapText="1"/>
      <protection locked="0"/>
    </xf>
    <xf numFmtId="0" fontId="23" fillId="5" borderId="2" xfId="0" applyFont="1" applyFill="1" applyBorder="1" applyAlignment="1" applyProtection="1">
      <alignment horizontal="center" vertical="center" textRotation="90" wrapText="1"/>
      <protection locked="0"/>
    </xf>
    <xf numFmtId="0" fontId="23" fillId="6" borderId="2" xfId="0" applyFont="1" applyFill="1" applyBorder="1" applyAlignment="1" applyProtection="1">
      <alignment horizontal="center" vertical="center" textRotation="90" wrapText="1"/>
      <protection locked="0"/>
    </xf>
    <xf numFmtId="167" fontId="11" fillId="15" borderId="13" xfId="7" applyNumberFormat="1" applyFont="1" applyFill="1" applyBorder="1" applyAlignment="1" applyProtection="1">
      <alignment horizontal="center" vertical="center" wrapText="1"/>
      <protection locked="0"/>
    </xf>
    <xf numFmtId="167" fontId="11" fillId="15" borderId="1" xfId="7" applyNumberFormat="1" applyFont="1" applyFill="1" applyBorder="1" applyAlignment="1" applyProtection="1">
      <alignment horizontal="center" vertical="center" wrapText="1"/>
      <protection locked="0"/>
    </xf>
    <xf numFmtId="0" fontId="18" fillId="15" borderId="13" xfId="0" applyFont="1" applyFill="1" applyBorder="1" applyAlignment="1" applyProtection="1">
      <alignment horizontal="center" vertical="center" wrapText="1"/>
      <protection locked="0"/>
    </xf>
    <xf numFmtId="0" fontId="23" fillId="14" borderId="11" xfId="0" applyFont="1" applyFill="1" applyBorder="1" applyAlignment="1" applyProtection="1">
      <alignment horizontal="center" vertical="center" textRotation="90" wrapText="1"/>
      <protection locked="0"/>
    </xf>
    <xf numFmtId="0" fontId="0" fillId="0" borderId="0" xfId="0" applyFill="1"/>
    <xf numFmtId="0" fontId="0" fillId="0" borderId="0" xfId="0" applyAlignment="1"/>
    <xf numFmtId="0" fontId="11" fillId="0" borderId="9" xfId="0" applyFont="1" applyFill="1" applyBorder="1" applyAlignment="1" applyProtection="1">
      <alignment vertical="center" wrapText="1"/>
      <protection locked="0"/>
    </xf>
    <xf numFmtId="0" fontId="0" fillId="12" borderId="0" xfId="0" applyFill="1"/>
    <xf numFmtId="0" fontId="29" fillId="0" borderId="0" xfId="0" applyFont="1"/>
    <xf numFmtId="169" fontId="30" fillId="0" borderId="21" xfId="9" applyNumberFormat="1" applyFont="1" applyFill="1" applyBorder="1" applyAlignment="1">
      <alignment horizontal="right" vertical="top"/>
    </xf>
    <xf numFmtId="169" fontId="30" fillId="0" borderId="17" xfId="8" applyNumberFormat="1" applyFont="1" applyFill="1" applyBorder="1" applyAlignment="1">
      <alignment horizontal="right" vertical="top"/>
    </xf>
    <xf numFmtId="169" fontId="30" fillId="0" borderId="22" xfId="9" applyNumberFormat="1" applyFont="1" applyFill="1" applyBorder="1" applyAlignment="1">
      <alignment horizontal="right" vertical="top"/>
    </xf>
    <xf numFmtId="169" fontId="30" fillId="0" borderId="23" xfId="9" applyNumberFormat="1" applyFont="1" applyFill="1" applyBorder="1" applyAlignment="1">
      <alignment horizontal="right" vertical="top"/>
    </xf>
    <xf numFmtId="169" fontId="30" fillId="0" borderId="6" xfId="8" applyNumberFormat="1" applyFont="1" applyFill="1" applyBorder="1" applyAlignment="1">
      <alignment horizontal="right" vertical="top"/>
    </xf>
    <xf numFmtId="169" fontId="30" fillId="0" borderId="24" xfId="9" applyNumberFormat="1" applyFont="1" applyFill="1" applyBorder="1" applyAlignment="1">
      <alignment horizontal="right" vertical="top"/>
    </xf>
    <xf numFmtId="169" fontId="30" fillId="0" borderId="25" xfId="8" applyNumberFormat="1" applyFont="1" applyFill="1" applyBorder="1" applyAlignment="1">
      <alignment horizontal="right" vertical="top"/>
    </xf>
    <xf numFmtId="169" fontId="30" fillId="0" borderId="26" xfId="8" applyNumberFormat="1" applyFont="1" applyFill="1" applyBorder="1" applyAlignment="1">
      <alignment horizontal="right" vertical="top"/>
    </xf>
    <xf numFmtId="169" fontId="30" fillId="0" borderId="27" xfId="8" applyNumberFormat="1" applyFont="1" applyFill="1" applyBorder="1" applyAlignment="1">
      <alignment horizontal="right" vertical="top"/>
    </xf>
    <xf numFmtId="169" fontId="30" fillId="0" borderId="28" xfId="10" applyNumberFormat="1" applyFont="1" applyFill="1" applyBorder="1" applyAlignment="1">
      <alignment horizontal="right" vertical="top"/>
    </xf>
    <xf numFmtId="169" fontId="30" fillId="0" borderId="26" xfId="10" applyNumberFormat="1" applyFont="1" applyFill="1" applyBorder="1" applyAlignment="1">
      <alignment horizontal="right" vertical="top"/>
    </xf>
    <xf numFmtId="169" fontId="30" fillId="0" borderId="29" xfId="10" applyNumberFormat="1" applyFont="1" applyFill="1" applyBorder="1" applyAlignment="1">
      <alignment horizontal="right" vertical="top"/>
    </xf>
    <xf numFmtId="169" fontId="30" fillId="0" borderId="25" xfId="3" applyNumberFormat="1" applyFont="1" applyFill="1" applyBorder="1" applyAlignment="1">
      <alignment horizontal="right" vertical="top"/>
    </xf>
    <xf numFmtId="169" fontId="30" fillId="0" borderId="26" xfId="3" applyNumberFormat="1" applyFont="1" applyFill="1" applyBorder="1" applyAlignment="1">
      <alignment horizontal="right" vertical="top"/>
    </xf>
    <xf numFmtId="169" fontId="30" fillId="0" borderId="29" xfId="3" applyNumberFormat="1" applyFont="1" applyFill="1" applyBorder="1" applyAlignment="1">
      <alignment horizontal="right" vertical="top"/>
    </xf>
    <xf numFmtId="0" fontId="33" fillId="28" borderId="20" xfId="3" applyFont="1" applyFill="1" applyBorder="1" applyAlignment="1">
      <alignment horizontal="left" vertical="top" wrapText="1"/>
    </xf>
    <xf numFmtId="0" fontId="33" fillId="28" borderId="0" xfId="3" applyFont="1" applyFill="1" applyBorder="1" applyAlignment="1">
      <alignment horizontal="left" vertical="top" wrapText="1"/>
    </xf>
    <xf numFmtId="169" fontId="30" fillId="0" borderId="31" xfId="8" applyNumberFormat="1" applyFont="1" applyFill="1" applyBorder="1" applyAlignment="1">
      <alignment horizontal="right" vertical="top"/>
    </xf>
    <xf numFmtId="169" fontId="30" fillId="0" borderId="32" xfId="8" applyNumberFormat="1" applyFont="1" applyFill="1" applyBorder="1" applyAlignment="1">
      <alignment horizontal="right" vertical="top"/>
    </xf>
    <xf numFmtId="169" fontId="30" fillId="0" borderId="33" xfId="8" applyNumberFormat="1" applyFont="1" applyFill="1" applyBorder="1" applyAlignment="1">
      <alignment horizontal="right" vertical="top"/>
    </xf>
    <xf numFmtId="169" fontId="30" fillId="0" borderId="34" xfId="10" applyNumberFormat="1" applyFont="1" applyFill="1" applyBorder="1" applyAlignment="1">
      <alignment horizontal="right" vertical="top"/>
    </xf>
    <xf numFmtId="169" fontId="30" fillId="0" borderId="32" xfId="10" applyNumberFormat="1" applyFont="1" applyFill="1" applyBorder="1" applyAlignment="1">
      <alignment horizontal="right" vertical="top"/>
    </xf>
    <xf numFmtId="169" fontId="30" fillId="0" borderId="35" xfId="10" applyNumberFormat="1" applyFont="1" applyFill="1" applyBorder="1" applyAlignment="1">
      <alignment horizontal="right" vertical="top"/>
    </xf>
    <xf numFmtId="169" fontId="30" fillId="0" borderId="31" xfId="3" applyNumberFormat="1" applyFont="1" applyFill="1" applyBorder="1" applyAlignment="1">
      <alignment horizontal="right" vertical="top"/>
    </xf>
    <xf numFmtId="169" fontId="30" fillId="0" borderId="32" xfId="3" applyNumberFormat="1" applyFont="1" applyFill="1" applyBorder="1" applyAlignment="1">
      <alignment horizontal="right" vertical="top"/>
    </xf>
    <xf numFmtId="169" fontId="30" fillId="0" borderId="35" xfId="3" applyNumberFormat="1" applyFont="1" applyFill="1" applyBorder="1" applyAlignment="1">
      <alignment horizontal="right" vertical="top"/>
    </xf>
    <xf numFmtId="0" fontId="33" fillId="28" borderId="36" xfId="3" applyFont="1" applyFill="1" applyBorder="1" applyAlignment="1">
      <alignment horizontal="left" vertical="top" wrapText="1"/>
    </xf>
    <xf numFmtId="169" fontId="30" fillId="0" borderId="12" xfId="9" applyNumberFormat="1" applyFont="1" applyFill="1" applyBorder="1" applyAlignment="1">
      <alignment horizontal="right" vertical="top"/>
    </xf>
    <xf numFmtId="169" fontId="30" fillId="0" borderId="7" xfId="8" applyNumberFormat="1" applyFont="1" applyFill="1" applyBorder="1" applyAlignment="1">
      <alignment horizontal="right" vertical="top"/>
    </xf>
    <xf numFmtId="169" fontId="30" fillId="0" borderId="15" xfId="9" applyNumberFormat="1" applyFont="1" applyFill="1" applyBorder="1" applyAlignment="1">
      <alignment horizontal="right" vertical="top"/>
    </xf>
    <xf numFmtId="169" fontId="30" fillId="0" borderId="37" xfId="10" applyNumberFormat="1" applyFont="1" applyFill="1" applyBorder="1" applyAlignment="1">
      <alignment horizontal="right" vertical="top"/>
    </xf>
    <xf numFmtId="169" fontId="30" fillId="0" borderId="38" xfId="10" applyNumberFormat="1" applyFont="1" applyFill="1" applyBorder="1" applyAlignment="1">
      <alignment horizontal="right" vertical="top"/>
    </xf>
    <xf numFmtId="169" fontId="30" fillId="0" borderId="39" xfId="3" applyNumberFormat="1" applyFont="1" applyFill="1" applyBorder="1" applyAlignment="1">
      <alignment horizontal="right" vertical="top"/>
    </xf>
    <xf numFmtId="169" fontId="30" fillId="0" borderId="37" xfId="3" applyNumberFormat="1" applyFont="1" applyFill="1" applyBorder="1" applyAlignment="1">
      <alignment horizontal="right" vertical="top"/>
    </xf>
    <xf numFmtId="169" fontId="30" fillId="0" borderId="38" xfId="3" applyNumberFormat="1" applyFont="1" applyFill="1" applyBorder="1" applyAlignment="1">
      <alignment horizontal="right" vertical="top"/>
    </xf>
    <xf numFmtId="0" fontId="33" fillId="28" borderId="40" xfId="3" applyFont="1" applyFill="1" applyBorder="1" applyAlignment="1">
      <alignment horizontal="left" vertical="top" wrapText="1"/>
    </xf>
    <xf numFmtId="0" fontId="33" fillId="0" borderId="41" xfId="8" applyFont="1" applyBorder="1" applyAlignment="1">
      <alignment horizontal="center" wrapText="1"/>
    </xf>
    <xf numFmtId="0" fontId="33" fillId="0" borderId="42" xfId="8" applyFont="1" applyBorder="1" applyAlignment="1">
      <alignment horizontal="center" wrapText="1"/>
    </xf>
    <xf numFmtId="0" fontId="33" fillId="0" borderId="42" xfId="11" applyFont="1" applyBorder="1" applyAlignment="1">
      <alignment horizontal="center" wrapText="1"/>
    </xf>
    <xf numFmtId="0" fontId="33" fillId="0" borderId="43" xfId="11" applyFont="1" applyBorder="1" applyAlignment="1">
      <alignment horizontal="center" wrapText="1"/>
    </xf>
    <xf numFmtId="0" fontId="33" fillId="0" borderId="44" xfId="11" applyFont="1" applyBorder="1" applyAlignment="1">
      <alignment horizontal="center" wrapText="1"/>
    </xf>
    <xf numFmtId="0" fontId="33" fillId="0" borderId="45" xfId="9" applyFont="1" applyBorder="1" applyAlignment="1">
      <alignment horizontal="center" wrapText="1"/>
    </xf>
    <xf numFmtId="0" fontId="33" fillId="0" borderId="46" xfId="9" applyFont="1" applyBorder="1" applyAlignment="1">
      <alignment horizontal="center" wrapText="1"/>
    </xf>
    <xf numFmtId="0" fontId="33" fillId="0" borderId="45" xfId="11" applyFont="1" applyBorder="1" applyAlignment="1">
      <alignment horizontal="center" wrapText="1"/>
    </xf>
    <xf numFmtId="0" fontId="33" fillId="0" borderId="47" xfId="11" applyFont="1" applyBorder="1" applyAlignment="1">
      <alignment horizontal="center" wrapText="1"/>
    </xf>
    <xf numFmtId="0" fontId="33" fillId="0" borderId="46" xfId="11" applyFont="1" applyBorder="1" applyAlignment="1">
      <alignment horizontal="center" wrapText="1"/>
    </xf>
    <xf numFmtId="0" fontId="33" fillId="0" borderId="45" xfId="3" applyFont="1" applyBorder="1" applyAlignment="1">
      <alignment horizontal="center" wrapText="1"/>
    </xf>
    <xf numFmtId="0" fontId="33" fillId="0" borderId="47" xfId="3" applyFont="1" applyBorder="1" applyAlignment="1">
      <alignment horizontal="center" wrapText="1"/>
    </xf>
    <xf numFmtId="0" fontId="33" fillId="0" borderId="46" xfId="3" applyFont="1" applyBorder="1" applyAlignment="1">
      <alignment horizontal="center" wrapText="1"/>
    </xf>
    <xf numFmtId="0" fontId="33" fillId="0" borderId="19" xfId="3" applyFont="1" applyBorder="1" applyAlignment="1">
      <alignment horizontal="left" wrapText="1"/>
    </xf>
    <xf numFmtId="0" fontId="33" fillId="0" borderId="48" xfId="3" applyFont="1" applyBorder="1" applyAlignment="1">
      <alignment horizontal="left" wrapText="1"/>
    </xf>
    <xf numFmtId="0" fontId="33" fillId="0" borderId="49" xfId="3" applyFont="1" applyBorder="1" applyAlignment="1">
      <alignment horizontal="left" wrapText="1"/>
    </xf>
    <xf numFmtId="0" fontId="33" fillId="0" borderId="13" xfId="3" applyFont="1" applyBorder="1" applyAlignment="1">
      <alignment horizontal="left" wrapText="1"/>
    </xf>
    <xf numFmtId="164" fontId="28" fillId="13" borderId="44" xfId="12" applyFont="1" applyFill="1" applyBorder="1" applyAlignment="1">
      <alignment horizontal="left" wrapText="1"/>
    </xf>
    <xf numFmtId="164" fontId="28" fillId="13" borderId="42" xfId="12" applyFont="1" applyFill="1" applyBorder="1" applyAlignment="1">
      <alignment horizontal="left" wrapText="1"/>
    </xf>
    <xf numFmtId="0" fontId="34" fillId="13" borderId="44" xfId="0" applyFont="1" applyFill="1" applyBorder="1" applyAlignment="1">
      <alignment horizontal="center" wrapText="1"/>
    </xf>
    <xf numFmtId="0" fontId="34" fillId="13" borderId="42" xfId="0" applyFont="1" applyFill="1" applyBorder="1" applyAlignment="1">
      <alignment horizontal="center" wrapText="1"/>
    </xf>
    <xf numFmtId="164" fontId="28" fillId="29" borderId="15" xfId="12" applyFont="1" applyFill="1" applyBorder="1" applyAlignment="1">
      <alignment horizontal="left" wrapText="1"/>
    </xf>
    <xf numFmtId="164" fontId="28" fillId="29" borderId="7" xfId="12" applyFont="1" applyFill="1" applyBorder="1" applyAlignment="1">
      <alignment horizontal="left" wrapText="1"/>
    </xf>
    <xf numFmtId="0" fontId="21" fillId="2" borderId="8" xfId="0" applyFont="1" applyFill="1" applyBorder="1" applyAlignment="1" applyProtection="1">
      <alignment horizontal="left" vertical="center" wrapText="1"/>
      <protection locked="0"/>
    </xf>
    <xf numFmtId="0" fontId="24" fillId="2" borderId="0" xfId="0" applyFont="1" applyFill="1" applyBorder="1" applyAlignment="1" applyProtection="1">
      <alignment horizontal="left" vertical="center"/>
      <protection locked="0"/>
    </xf>
    <xf numFmtId="0" fontId="18" fillId="18" borderId="57" xfId="0" applyFont="1" applyFill="1" applyBorder="1" applyAlignment="1" applyProtection="1">
      <alignment horizontal="center" vertical="center" wrapText="1"/>
      <protection locked="0"/>
    </xf>
    <xf numFmtId="0" fontId="18" fillId="18" borderId="55" xfId="0" applyFont="1" applyFill="1" applyBorder="1" applyAlignment="1" applyProtection="1">
      <alignment horizontal="center" vertical="center" wrapText="1"/>
      <protection locked="0"/>
    </xf>
    <xf numFmtId="165" fontId="22" fillId="18" borderId="4" xfId="2" applyFont="1" applyFill="1" applyBorder="1" applyAlignment="1" applyProtection="1">
      <alignment horizontal="center" vertical="center" wrapText="1"/>
      <protection locked="0"/>
    </xf>
    <xf numFmtId="164" fontId="28" fillId="13" borderId="0" xfId="12" applyFont="1" applyFill="1" applyBorder="1" applyAlignment="1">
      <alignment horizontal="left" wrapText="1"/>
    </xf>
    <xf numFmtId="0" fontId="5" fillId="6" borderId="0" xfId="0" applyFont="1" applyFill="1" applyBorder="1" applyAlignment="1" applyProtection="1">
      <alignment horizontal="center" vertical="center"/>
      <protection locked="0"/>
    </xf>
    <xf numFmtId="164" fontId="28" fillId="13" borderId="50" xfId="12" applyFont="1" applyFill="1" applyBorder="1" applyAlignment="1">
      <alignment horizontal="left" wrapText="1"/>
    </xf>
    <xf numFmtId="0" fontId="34" fillId="13" borderId="43" xfId="0" applyFont="1" applyFill="1" applyBorder="1" applyAlignment="1">
      <alignment horizontal="center" wrapText="1"/>
    </xf>
    <xf numFmtId="164" fontId="28" fillId="13" borderId="57" xfId="12" applyFont="1" applyFill="1" applyBorder="1" applyAlignment="1">
      <alignment horizontal="left" wrapText="1"/>
    </xf>
    <xf numFmtId="165" fontId="22" fillId="18" borderId="50" xfId="2" applyFont="1" applyFill="1" applyBorder="1" applyAlignment="1" applyProtection="1">
      <alignment horizontal="center" vertical="center" wrapText="1"/>
      <protection locked="0"/>
    </xf>
    <xf numFmtId="0" fontId="36" fillId="0" borderId="0" xfId="0" applyFont="1"/>
    <xf numFmtId="169" fontId="30" fillId="0" borderId="34" xfId="8" applyNumberFormat="1" applyFont="1" applyFill="1" applyBorder="1" applyAlignment="1">
      <alignment horizontal="right" vertical="top"/>
    </xf>
    <xf numFmtId="169" fontId="30" fillId="0" borderId="28" xfId="8" applyNumberFormat="1" applyFont="1" applyFill="1" applyBorder="1" applyAlignment="1">
      <alignment horizontal="right" vertical="top"/>
    </xf>
    <xf numFmtId="0" fontId="13" fillId="0" borderId="0" xfId="0" applyFont="1"/>
    <xf numFmtId="0" fontId="13" fillId="0" borderId="0" xfId="0" applyFont="1" applyFill="1"/>
    <xf numFmtId="0" fontId="23" fillId="33" borderId="8" xfId="4" applyFont="1" applyFill="1" applyBorder="1" applyAlignment="1">
      <alignment horizontal="center" vertical="center" wrapText="1"/>
    </xf>
    <xf numFmtId="0" fontId="39" fillId="33" borderId="63" xfId="4" applyFont="1" applyFill="1" applyBorder="1" applyAlignment="1">
      <alignment horizontal="center" vertical="center" wrapText="1"/>
    </xf>
    <xf numFmtId="0" fontId="39" fillId="35" borderId="64" xfId="4" applyFont="1" applyFill="1" applyBorder="1" applyAlignment="1">
      <alignment horizontal="center" vertical="center" wrapText="1"/>
    </xf>
    <xf numFmtId="0" fontId="39" fillId="34" borderId="64" xfId="4" applyFont="1" applyFill="1" applyBorder="1" applyAlignment="1">
      <alignment horizontal="center" vertical="center" wrapText="1"/>
    </xf>
    <xf numFmtId="0" fontId="39" fillId="31" borderId="64" xfId="4" applyFont="1" applyFill="1" applyBorder="1" applyAlignment="1">
      <alignment horizontal="center" vertical="center" wrapText="1"/>
    </xf>
    <xf numFmtId="9" fontId="39" fillId="37" borderId="65" xfId="5" applyFont="1" applyFill="1" applyBorder="1" applyAlignment="1">
      <alignment horizontal="center" vertical="center" wrapText="1"/>
    </xf>
    <xf numFmtId="0" fontId="23" fillId="33" borderId="9" xfId="4" applyFont="1" applyFill="1" applyBorder="1" applyAlignment="1">
      <alignment horizontal="center" vertical="center" wrapText="1"/>
    </xf>
    <xf numFmtId="0" fontId="39" fillId="35" borderId="63" xfId="4" applyFont="1" applyFill="1" applyBorder="1" applyAlignment="1">
      <alignment horizontal="center" vertical="center" wrapText="1"/>
    </xf>
    <xf numFmtId="0" fontId="39" fillId="3" borderId="65" xfId="4" applyFont="1" applyFill="1" applyBorder="1" applyAlignment="1">
      <alignment horizontal="center" vertical="center" wrapText="1"/>
    </xf>
    <xf numFmtId="0" fontId="39" fillId="36" borderId="63" xfId="0" applyFont="1" applyFill="1" applyBorder="1" applyAlignment="1">
      <alignment wrapText="1"/>
    </xf>
    <xf numFmtId="0" fontId="0" fillId="15" borderId="4" xfId="0" applyFont="1" applyFill="1" applyBorder="1"/>
    <xf numFmtId="0" fontId="0" fillId="15" borderId="0" xfId="0" applyFont="1" applyFill="1" applyBorder="1"/>
    <xf numFmtId="0" fontId="0" fillId="15" borderId="59" xfId="0" applyFont="1" applyFill="1" applyBorder="1"/>
    <xf numFmtId="0" fontId="0" fillId="15" borderId="58" xfId="0" applyFont="1" applyFill="1" applyBorder="1"/>
    <xf numFmtId="0" fontId="0" fillId="15" borderId="60" xfId="0" applyFont="1" applyFill="1" applyBorder="1"/>
    <xf numFmtId="0" fontId="0" fillId="15" borderId="8" xfId="0" applyFont="1" applyFill="1" applyBorder="1"/>
    <xf numFmtId="0" fontId="13" fillId="15" borderId="0" xfId="0" applyFont="1" applyFill="1" applyBorder="1" applyAlignment="1">
      <alignment vertical="top"/>
    </xf>
    <xf numFmtId="0" fontId="13" fillId="15" borderId="0" xfId="0" applyFont="1" applyFill="1" applyBorder="1" applyAlignment="1">
      <alignment horizontal="center" vertical="top" wrapText="1"/>
    </xf>
    <xf numFmtId="0" fontId="0" fillId="15" borderId="0" xfId="0" applyFont="1" applyFill="1" applyBorder="1" applyAlignment="1">
      <alignment horizontal="left" vertical="center" wrapText="1"/>
    </xf>
    <xf numFmtId="0" fontId="9" fillId="0" borderId="0" xfId="0" applyFont="1" applyBorder="1"/>
    <xf numFmtId="0" fontId="0" fillId="15" borderId="64" xfId="0" applyFont="1" applyFill="1" applyBorder="1" applyAlignment="1">
      <alignment horizontal="left" vertical="top" wrapText="1"/>
    </xf>
    <xf numFmtId="0" fontId="0" fillId="15" borderId="64" xfId="0" applyFont="1" applyFill="1" applyBorder="1" applyAlignment="1">
      <alignment horizontal="left" vertical="center" wrapText="1"/>
    </xf>
    <xf numFmtId="0" fontId="0" fillId="15" borderId="65" xfId="0" applyFont="1" applyFill="1" applyBorder="1" applyAlignment="1">
      <alignment horizontal="left" vertical="center" wrapText="1"/>
    </xf>
    <xf numFmtId="0" fontId="19" fillId="15" borderId="5" xfId="0" applyFont="1" applyFill="1" applyBorder="1"/>
    <xf numFmtId="0" fontId="19" fillId="15" borderId="0" xfId="0" applyFont="1" applyFill="1" applyBorder="1"/>
    <xf numFmtId="0" fontId="19" fillId="15" borderId="4" xfId="0" applyFont="1" applyFill="1" applyBorder="1"/>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0" fillId="15" borderId="2" xfId="0" applyFont="1" applyFill="1" applyBorder="1" applyAlignment="1">
      <alignment horizontal="left" vertical="center" wrapText="1"/>
    </xf>
    <xf numFmtId="0" fontId="0" fillId="15" borderId="3" xfId="0" applyFont="1" applyFill="1" applyBorder="1" applyAlignment="1">
      <alignment horizontal="left" vertical="center" wrapText="1"/>
    </xf>
    <xf numFmtId="0" fontId="20" fillId="0" borderId="64" xfId="0" applyFont="1" applyBorder="1" applyAlignment="1">
      <alignment horizontal="center" vertical="center"/>
    </xf>
    <xf numFmtId="164" fontId="28" fillId="13" borderId="6" xfId="12" applyFont="1" applyFill="1" applyBorder="1" applyAlignment="1">
      <alignment horizontal="left" wrapText="1"/>
    </xf>
    <xf numFmtId="0" fontId="0" fillId="0" borderId="64" xfId="0" applyFill="1" applyBorder="1" applyAlignment="1"/>
    <xf numFmtId="167" fontId="8" fillId="0" borderId="63" xfId="7" applyNumberFormat="1" applyFont="1" applyBorder="1" applyAlignment="1"/>
    <xf numFmtId="0" fontId="0" fillId="3" borderId="64" xfId="0" applyFill="1" applyBorder="1" applyAlignment="1"/>
    <xf numFmtId="0" fontId="0" fillId="4" borderId="64" xfId="0" applyFill="1" applyBorder="1" applyAlignment="1"/>
    <xf numFmtId="0" fontId="0" fillId="5" borderId="64" xfId="0" applyFill="1" applyBorder="1" applyAlignment="1"/>
    <xf numFmtId="0" fontId="13" fillId="6" borderId="64" xfId="0" applyFont="1" applyFill="1" applyBorder="1" applyAlignment="1"/>
    <xf numFmtId="0" fontId="0" fillId="0" borderId="63" xfId="0" applyFill="1" applyBorder="1" applyAlignment="1"/>
    <xf numFmtId="0" fontId="0" fillId="6" borderId="64" xfId="0" applyFill="1" applyBorder="1" applyAlignment="1"/>
    <xf numFmtId="0" fontId="0" fillId="14" borderId="65" xfId="0" applyFill="1" applyBorder="1" applyAlignment="1"/>
    <xf numFmtId="0" fontId="42" fillId="5" borderId="68" xfId="0" applyFont="1" applyFill="1" applyBorder="1" applyAlignment="1">
      <alignment horizontal="center" vertical="center" wrapText="1"/>
    </xf>
    <xf numFmtId="0" fontId="0" fillId="15" borderId="68" xfId="0" applyFont="1" applyFill="1" applyBorder="1" applyAlignment="1">
      <alignment horizontal="left" vertical="center" wrapText="1"/>
    </xf>
    <xf numFmtId="0" fontId="13" fillId="5" borderId="68" xfId="0" applyFont="1" applyFill="1" applyBorder="1" applyAlignment="1">
      <alignment horizontal="center" vertical="top" wrapText="1"/>
    </xf>
    <xf numFmtId="0" fontId="0" fillId="5" borderId="68" xfId="0" applyFont="1" applyFill="1" applyBorder="1" applyAlignment="1">
      <alignment horizontal="left" vertical="center" wrapText="1"/>
    </xf>
    <xf numFmtId="0" fontId="13" fillId="15" borderId="68" xfId="0" applyFont="1" applyFill="1" applyBorder="1" applyAlignment="1">
      <alignment horizontal="center" vertical="top" wrapText="1"/>
    </xf>
    <xf numFmtId="0" fontId="23" fillId="33" borderId="69" xfId="4" applyFont="1" applyFill="1" applyBorder="1" applyAlignment="1">
      <alignment horizontal="center" vertical="center" wrapText="1"/>
    </xf>
    <xf numFmtId="0" fontId="23" fillId="35" borderId="69" xfId="4" applyFont="1" applyFill="1" applyBorder="1" applyAlignment="1">
      <alignment horizontal="center" vertical="center" wrapText="1"/>
    </xf>
    <xf numFmtId="0" fontId="23" fillId="3" borderId="68" xfId="4" applyFont="1" applyFill="1" applyBorder="1" applyAlignment="1">
      <alignment horizontal="center" vertical="center" wrapText="1"/>
    </xf>
    <xf numFmtId="0" fontId="23" fillId="36" borderId="69" xfId="4" applyFont="1" applyFill="1" applyBorder="1" applyAlignment="1">
      <alignment horizontal="center" vertical="center" wrapText="1"/>
    </xf>
    <xf numFmtId="9" fontId="23" fillId="37" borderId="68" xfId="5" applyFont="1" applyFill="1" applyBorder="1" applyAlignment="1">
      <alignment horizontal="center" vertical="center" wrapText="1"/>
    </xf>
    <xf numFmtId="0" fontId="39" fillId="35" borderId="69" xfId="4" applyFont="1" applyFill="1" applyBorder="1" applyAlignment="1">
      <alignment horizontal="center" vertical="center" wrapText="1"/>
    </xf>
    <xf numFmtId="0" fontId="39" fillId="3" borderId="68" xfId="4" applyFont="1" applyFill="1" applyBorder="1" applyAlignment="1">
      <alignment horizontal="center" vertical="center" wrapText="1"/>
    </xf>
    <xf numFmtId="0" fontId="39" fillId="36" borderId="69" xfId="0" applyFont="1" applyFill="1" applyBorder="1" applyAlignment="1">
      <alignment horizontal="center" wrapText="1"/>
    </xf>
    <xf numFmtId="9" fontId="39" fillId="37" borderId="68" xfId="5" applyFont="1" applyFill="1" applyBorder="1" applyAlignment="1">
      <alignment horizontal="center" vertical="center" wrapText="1"/>
    </xf>
    <xf numFmtId="0" fontId="39" fillId="33" borderId="69" xfId="4" applyFont="1" applyFill="1" applyBorder="1" applyAlignment="1">
      <alignment horizontal="center" vertical="center" wrapText="1"/>
    </xf>
    <xf numFmtId="0" fontId="39" fillId="36" borderId="69" xfId="0" applyFont="1" applyFill="1" applyBorder="1" applyAlignment="1">
      <alignment wrapText="1"/>
    </xf>
    <xf numFmtId="0" fontId="39" fillId="33" borderId="70" xfId="4" applyFont="1" applyFill="1" applyBorder="1" applyAlignment="1">
      <alignment horizontal="center" vertical="center" wrapText="1"/>
    </xf>
    <xf numFmtId="0" fontId="39" fillId="33" borderId="67" xfId="4" applyFont="1" applyFill="1" applyBorder="1" applyAlignment="1">
      <alignment horizontal="center" vertical="center" wrapText="1"/>
    </xf>
    <xf numFmtId="0" fontId="39" fillId="31" borderId="70" xfId="4" applyFont="1" applyFill="1" applyBorder="1" applyAlignment="1">
      <alignment horizontal="center" vertical="center" wrapText="1"/>
    </xf>
    <xf numFmtId="9" fontId="39" fillId="30" borderId="66" xfId="5" applyFont="1" applyFill="1" applyBorder="1" applyAlignment="1">
      <alignment horizontal="center" vertical="center" wrapText="1"/>
    </xf>
    <xf numFmtId="0" fontId="32" fillId="0" borderId="68" xfId="3" applyFont="1" applyFill="1" applyBorder="1" applyAlignment="1">
      <alignment horizontal="left" vertical="top" wrapText="1"/>
    </xf>
    <xf numFmtId="0" fontId="31" fillId="0" borderId="68" xfId="3" applyFont="1" applyFill="1" applyBorder="1" applyAlignment="1">
      <alignment horizontal="left" vertical="top" wrapText="1"/>
    </xf>
    <xf numFmtId="0" fontId="31" fillId="27" borderId="68" xfId="3" applyFont="1" applyFill="1" applyBorder="1" applyAlignment="1">
      <alignment horizontal="left" vertical="top" wrapText="1"/>
    </xf>
    <xf numFmtId="0" fontId="31" fillId="26" borderId="68" xfId="3" applyFont="1" applyFill="1" applyBorder="1" applyAlignment="1">
      <alignment horizontal="left" vertical="top" wrapText="1"/>
    </xf>
    <xf numFmtId="0" fontId="19" fillId="16" borderId="6" xfId="0" applyFont="1" applyFill="1" applyBorder="1" applyAlignment="1">
      <alignment horizontal="center" vertical="center" wrapText="1"/>
    </xf>
    <xf numFmtId="0" fontId="0" fillId="0" borderId="16" xfId="0" applyBorder="1" applyAlignment="1">
      <alignment horizontal="center"/>
    </xf>
    <xf numFmtId="0" fontId="15" fillId="18" borderId="4" xfId="0" applyFont="1" applyFill="1" applyBorder="1" applyAlignment="1" applyProtection="1">
      <alignment horizontal="center" vertical="center" wrapText="1"/>
      <protection locked="0"/>
    </xf>
    <xf numFmtId="0" fontId="18" fillId="18" borderId="7" xfId="0" applyFont="1" applyFill="1" applyBorder="1" applyAlignment="1" applyProtection="1">
      <alignment horizontal="center" vertical="center" wrapText="1"/>
      <protection locked="0"/>
    </xf>
    <xf numFmtId="0" fontId="18" fillId="18" borderId="56" xfId="0" applyFont="1" applyFill="1" applyBorder="1" applyAlignment="1" applyProtection="1">
      <alignment horizontal="center" vertical="center" wrapText="1"/>
      <protection locked="0"/>
    </xf>
    <xf numFmtId="0" fontId="18" fillId="18" borderId="12" xfId="0" applyFont="1" applyFill="1" applyBorder="1" applyAlignment="1" applyProtection="1">
      <alignment horizontal="center" vertical="center" wrapText="1"/>
      <protection locked="0"/>
    </xf>
    <xf numFmtId="0" fontId="22" fillId="18" borderId="2" xfId="0" applyFont="1" applyFill="1" applyBorder="1" applyAlignment="1" applyProtection="1">
      <alignment horizontal="center" vertical="center" wrapText="1"/>
      <protection locked="0"/>
    </xf>
    <xf numFmtId="165" fontId="22" fillId="18" borderId="2" xfId="2" applyFont="1" applyFill="1" applyBorder="1" applyAlignment="1" applyProtection="1">
      <alignment horizontal="center" vertical="center" wrapText="1"/>
      <protection locked="0"/>
    </xf>
    <xf numFmtId="0" fontId="21" fillId="18" borderId="2" xfId="0" applyFont="1" applyFill="1" applyBorder="1" applyAlignment="1" applyProtection="1">
      <alignment horizontal="center" vertical="center" wrapText="1"/>
      <protection locked="0"/>
    </xf>
    <xf numFmtId="165" fontId="22" fillId="18" borderId="14" xfId="2" applyFont="1" applyFill="1" applyBorder="1" applyAlignment="1" applyProtection="1">
      <alignment horizontal="center" vertical="center" wrapText="1"/>
      <protection locked="0"/>
    </xf>
    <xf numFmtId="165" fontId="22" fillId="18" borderId="18" xfId="2" applyFont="1" applyFill="1" applyBorder="1" applyAlignment="1" applyProtection="1">
      <alignment horizontal="center" vertical="center" wrapText="1"/>
      <protection locked="0"/>
    </xf>
    <xf numFmtId="0" fontId="15" fillId="18" borderId="0" xfId="0" applyFont="1" applyFill="1" applyBorder="1" applyAlignment="1" applyProtection="1">
      <alignment horizontal="center" vertical="center" wrapText="1"/>
      <protection locked="0"/>
    </xf>
    <xf numFmtId="0" fontId="15" fillId="18" borderId="50" xfId="0" applyFont="1" applyFill="1" applyBorder="1" applyAlignment="1" applyProtection="1">
      <alignment horizontal="center" vertical="center" wrapText="1"/>
      <protection locked="0"/>
    </xf>
    <xf numFmtId="0" fontId="0" fillId="15" borderId="71" xfId="0" applyFont="1" applyFill="1" applyBorder="1"/>
    <xf numFmtId="0" fontId="0" fillId="15" borderId="72" xfId="0" applyFont="1" applyFill="1" applyBorder="1"/>
    <xf numFmtId="0" fontId="33" fillId="28" borderId="74" xfId="3" applyFont="1" applyFill="1" applyBorder="1" applyAlignment="1">
      <alignment horizontal="center" vertical="center" wrapText="1"/>
    </xf>
    <xf numFmtId="0" fontId="19" fillId="5" borderId="15" xfId="0" applyFont="1" applyFill="1" applyBorder="1" applyAlignment="1">
      <alignment horizontal="center" vertical="center" textRotation="90"/>
    </xf>
    <xf numFmtId="0" fontId="19" fillId="5" borderId="24" xfId="0" applyFont="1" applyFill="1" applyBorder="1" applyAlignment="1">
      <alignment horizontal="center" vertical="center" textRotation="90"/>
    </xf>
    <xf numFmtId="0" fontId="19" fillId="5" borderId="22" xfId="0" applyFont="1" applyFill="1" applyBorder="1" applyAlignment="1">
      <alignment horizontal="center" vertical="center" textRotation="90"/>
    </xf>
    <xf numFmtId="0" fontId="19" fillId="5" borderId="7"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45" fillId="38" borderId="66" xfId="0" applyFont="1" applyFill="1" applyBorder="1" applyAlignment="1">
      <alignment horizontal="center" vertical="top"/>
    </xf>
    <xf numFmtId="0" fontId="45" fillId="38" borderId="67" xfId="0" applyFont="1" applyFill="1" applyBorder="1" applyAlignment="1">
      <alignment horizontal="center" vertical="top"/>
    </xf>
    <xf numFmtId="0" fontId="19" fillId="16" borderId="15" xfId="0" applyFont="1" applyFill="1" applyBorder="1" applyAlignment="1">
      <alignment horizontal="center" vertical="center" textRotation="90"/>
    </xf>
    <xf numFmtId="0" fontId="19" fillId="16" borderId="24" xfId="0" applyFont="1" applyFill="1" applyBorder="1" applyAlignment="1">
      <alignment horizontal="center" vertical="center" textRotation="90"/>
    </xf>
    <xf numFmtId="0" fontId="19" fillId="16" borderId="22" xfId="0" applyFont="1" applyFill="1" applyBorder="1" applyAlignment="1">
      <alignment horizontal="center" vertical="center" textRotation="90"/>
    </xf>
    <xf numFmtId="0" fontId="19" fillId="16" borderId="7" xfId="0" applyFont="1" applyFill="1" applyBorder="1" applyAlignment="1">
      <alignment horizontal="center" vertical="center" wrapText="1"/>
    </xf>
    <xf numFmtId="0" fontId="19" fillId="16" borderId="6" xfId="0" applyFont="1" applyFill="1" applyBorder="1" applyAlignment="1">
      <alignment horizontal="center" vertical="center" wrapText="1"/>
    </xf>
    <xf numFmtId="0" fontId="19" fillId="16" borderId="4" xfId="0" applyFont="1" applyFill="1" applyBorder="1" applyAlignment="1">
      <alignment horizontal="center" vertical="center" wrapText="1"/>
    </xf>
    <xf numFmtId="0" fontId="19" fillId="16" borderId="72"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16" borderId="17"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19" fillId="5" borderId="72"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5" borderId="64" xfId="0" applyFont="1" applyFill="1" applyBorder="1" applyAlignment="1">
      <alignment horizontal="center" vertical="center" wrapText="1"/>
    </xf>
    <xf numFmtId="0" fontId="8" fillId="11" borderId="72"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39" fillId="33" borderId="73" xfId="4" applyFont="1" applyFill="1" applyBorder="1" applyAlignment="1">
      <alignment horizontal="center" vertical="center" wrapText="1"/>
    </xf>
    <xf numFmtId="0" fontId="39" fillId="33" borderId="10" xfId="4" applyFont="1" applyFill="1" applyBorder="1" applyAlignment="1">
      <alignment horizontal="center" vertical="center" wrapText="1"/>
    </xf>
    <xf numFmtId="0" fontId="23" fillId="33" borderId="61" xfId="4" applyFont="1" applyFill="1" applyBorder="1" applyAlignment="1">
      <alignment horizontal="center" vertical="center" wrapText="1"/>
    </xf>
    <xf numFmtId="0" fontId="23" fillId="33" borderId="14" xfId="4" applyFont="1" applyFill="1" applyBorder="1" applyAlignment="1">
      <alignment horizontal="center" vertical="center" wrapText="1"/>
    </xf>
    <xf numFmtId="0" fontId="23" fillId="3" borderId="6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62" xfId="4" applyFont="1" applyFill="1" applyBorder="1" applyAlignment="1">
      <alignment horizontal="center" vertical="center" wrapText="1"/>
    </xf>
    <xf numFmtId="0" fontId="23" fillId="30" borderId="14" xfId="4" applyFont="1" applyFill="1" applyBorder="1" applyAlignment="1">
      <alignment horizontal="center" vertical="center" wrapText="1"/>
    </xf>
    <xf numFmtId="0" fontId="23" fillId="36" borderId="61" xfId="4" applyFont="1" applyFill="1" applyBorder="1" applyAlignment="1">
      <alignment horizontal="center" vertical="center" wrapText="1"/>
    </xf>
    <xf numFmtId="0" fontId="23" fillId="36" borderId="62" xfId="4" applyFont="1" applyFill="1" applyBorder="1" applyAlignment="1">
      <alignment horizontal="center" vertical="center" wrapText="1"/>
    </xf>
    <xf numFmtId="0" fontId="33" fillId="28" borderId="24" xfId="3" applyFont="1" applyFill="1" applyBorder="1" applyAlignment="1">
      <alignment horizontal="center" vertical="center" wrapText="1"/>
    </xf>
    <xf numFmtId="0" fontId="33" fillId="28" borderId="22" xfId="3" applyFont="1" applyFill="1" applyBorder="1" applyAlignment="1">
      <alignment horizontal="center" vertical="center" wrapText="1"/>
    </xf>
    <xf numFmtId="0" fontId="33" fillId="28" borderId="72" xfId="3" applyFont="1" applyFill="1" applyBorder="1" applyAlignment="1">
      <alignment horizontal="center" vertical="center" wrapText="1"/>
    </xf>
    <xf numFmtId="0" fontId="33" fillId="28" borderId="6" xfId="3" applyFont="1" applyFill="1" applyBorder="1" applyAlignment="1">
      <alignment horizontal="center" vertical="center" wrapText="1"/>
    </xf>
    <xf numFmtId="0" fontId="32" fillId="0" borderId="69" xfId="3" applyFont="1" applyFill="1" applyBorder="1" applyAlignment="1">
      <alignment horizontal="center" vertical="center" wrapText="1"/>
    </xf>
    <xf numFmtId="0" fontId="33" fillId="0" borderId="48" xfId="8" applyFont="1" applyBorder="1" applyAlignment="1">
      <alignment horizontal="center" wrapText="1"/>
    </xf>
    <xf numFmtId="0" fontId="33" fillId="0" borderId="13" xfId="8" applyFont="1" applyBorder="1" applyAlignment="1">
      <alignment horizontal="center" wrapText="1"/>
    </xf>
    <xf numFmtId="0" fontId="33" fillId="0" borderId="49" xfId="8" applyFont="1" applyBorder="1" applyAlignment="1">
      <alignment horizontal="center" wrapText="1"/>
    </xf>
    <xf numFmtId="0" fontId="33" fillId="0" borderId="51" xfId="9" applyFont="1" applyBorder="1" applyAlignment="1">
      <alignment horizontal="center" wrapText="1"/>
    </xf>
    <xf numFmtId="0" fontId="33" fillId="0" borderId="0" xfId="9" applyFont="1" applyAlignment="1">
      <alignment horizontal="center" wrapText="1"/>
    </xf>
    <xf numFmtId="0" fontId="33" fillId="0" borderId="50" xfId="9" applyFont="1" applyBorder="1" applyAlignment="1">
      <alignment horizontal="center" wrapText="1"/>
    </xf>
    <xf numFmtId="0" fontId="33" fillId="0" borderId="54" xfId="3" applyFont="1" applyBorder="1" applyAlignment="1">
      <alignment horizontal="center" wrapText="1"/>
    </xf>
    <xf numFmtId="0" fontId="33" fillId="0" borderId="53" xfId="3" applyFont="1" applyBorder="1" applyAlignment="1">
      <alignment horizontal="center" wrapText="1"/>
    </xf>
    <xf numFmtId="0" fontId="33" fillId="0" borderId="52" xfId="3" applyFont="1" applyBorder="1" applyAlignment="1">
      <alignment horizontal="center" wrapText="1"/>
    </xf>
    <xf numFmtId="0" fontId="33" fillId="0" borderId="54" xfId="11" applyFont="1" applyBorder="1" applyAlignment="1">
      <alignment horizontal="center" wrapText="1"/>
    </xf>
    <xf numFmtId="0" fontId="33" fillId="0" borderId="53" xfId="11" applyFont="1" applyBorder="1" applyAlignment="1">
      <alignment horizontal="center" wrapText="1"/>
    </xf>
    <xf numFmtId="0" fontId="33" fillId="0" borderId="52" xfId="11" applyFont="1" applyBorder="1" applyAlignment="1">
      <alignment horizontal="center" wrapText="1"/>
    </xf>
    <xf numFmtId="0" fontId="33" fillId="28" borderId="4" xfId="3" applyFont="1" applyFill="1" applyBorder="1" applyAlignment="1">
      <alignment horizontal="center" vertical="center" wrapText="1"/>
    </xf>
    <xf numFmtId="0" fontId="33" fillId="28" borderId="30" xfId="3" applyFont="1" applyFill="1" applyBorder="1" applyAlignment="1">
      <alignment horizontal="center" vertical="center" wrapText="1"/>
    </xf>
    <xf numFmtId="0" fontId="33" fillId="0" borderId="56" xfId="8" applyFont="1" applyBorder="1" applyAlignment="1">
      <alignment horizontal="center" wrapText="1"/>
    </xf>
    <xf numFmtId="0" fontId="43" fillId="38" borderId="58" xfId="0" applyFont="1" applyFill="1" applyBorder="1" applyAlignment="1">
      <alignment horizontal="center" vertical="center" wrapText="1"/>
    </xf>
    <xf numFmtId="0" fontId="43" fillId="38" borderId="9" xfId="0" applyFont="1" applyFill="1" applyBorder="1" applyAlignment="1">
      <alignment horizontal="center" vertical="center" wrapText="1"/>
    </xf>
    <xf numFmtId="0" fontId="43" fillId="38" borderId="8" xfId="0" applyFont="1" applyFill="1" applyBorder="1" applyAlignment="1">
      <alignment horizontal="center" vertical="center" wrapText="1"/>
    </xf>
    <xf numFmtId="0" fontId="11" fillId="14" borderId="1" xfId="0" applyFont="1" applyFill="1" applyBorder="1" applyAlignment="1" applyProtection="1">
      <alignment horizontal="center" vertical="center" wrapText="1"/>
      <protection locked="0"/>
    </xf>
    <xf numFmtId="0" fontId="11" fillId="14" borderId="10" xfId="0" applyFont="1" applyFill="1" applyBorder="1" applyAlignment="1" applyProtection="1">
      <alignment horizontal="center" vertical="center" wrapText="1"/>
      <protection locked="0"/>
    </xf>
    <xf numFmtId="0" fontId="18" fillId="18" borderId="15" xfId="0" applyFont="1" applyFill="1" applyBorder="1" applyAlignment="1" applyProtection="1">
      <alignment horizontal="center" vertical="center" wrapText="1"/>
      <protection locked="0"/>
    </xf>
    <xf numFmtId="0" fontId="18" fillId="18" borderId="7" xfId="0" applyFont="1" applyFill="1" applyBorder="1" applyAlignment="1" applyProtection="1">
      <alignment horizontal="center" vertical="center" wrapText="1"/>
      <protection locked="0"/>
    </xf>
    <xf numFmtId="0" fontId="18" fillId="18" borderId="56" xfId="0" applyFont="1" applyFill="1" applyBorder="1" applyAlignment="1" applyProtection="1">
      <alignment horizontal="center" vertical="center" wrapText="1"/>
      <protection locked="0"/>
    </xf>
    <xf numFmtId="0" fontId="18" fillId="18" borderId="12" xfId="0" applyFont="1" applyFill="1" applyBorder="1" applyAlignment="1" applyProtection="1">
      <alignment horizontal="center" vertical="center" wrapText="1"/>
      <protection locked="0"/>
    </xf>
    <xf numFmtId="0" fontId="0" fillId="0" borderId="16" xfId="0" applyBorder="1" applyAlignment="1">
      <alignment horizontal="center"/>
    </xf>
    <xf numFmtId="0" fontId="15" fillId="18" borderId="58" xfId="0" applyFont="1" applyFill="1" applyBorder="1" applyAlignment="1" applyProtection="1">
      <alignment horizontal="center" vertical="center" wrapText="1"/>
      <protection locked="0"/>
    </xf>
    <xf numFmtId="0" fontId="15" fillId="18" borderId="9" xfId="0" applyFont="1" applyFill="1" applyBorder="1" applyAlignment="1" applyProtection="1">
      <alignment horizontal="center" vertical="center" wrapText="1"/>
      <protection locked="0"/>
    </xf>
    <xf numFmtId="0" fontId="15" fillId="18" borderId="8" xfId="0" applyFont="1" applyFill="1" applyBorder="1" applyAlignment="1" applyProtection="1">
      <alignment horizontal="center" vertical="center" wrapText="1"/>
      <protection locked="0"/>
    </xf>
    <xf numFmtId="0" fontId="22" fillId="18" borderId="2" xfId="0" applyFont="1" applyFill="1" applyBorder="1" applyAlignment="1" applyProtection="1">
      <alignment horizontal="center" vertical="center" wrapText="1"/>
      <protection locked="0"/>
    </xf>
    <xf numFmtId="165" fontId="22" fillId="18" borderId="11" xfId="2" applyFont="1" applyFill="1" applyBorder="1" applyAlignment="1" applyProtection="1">
      <alignment horizontal="center" vertical="center" wrapText="1"/>
      <protection locked="0"/>
    </xf>
    <xf numFmtId="165" fontId="22" fillId="18" borderId="14" xfId="2" applyFont="1" applyFill="1" applyBorder="1" applyAlignment="1" applyProtection="1">
      <alignment horizontal="center" vertical="center" wrapText="1"/>
      <protection locked="0"/>
    </xf>
    <xf numFmtId="165" fontId="22" fillId="18" borderId="18" xfId="2" applyFont="1" applyFill="1" applyBorder="1" applyAlignment="1" applyProtection="1">
      <alignment horizontal="center" vertical="center" wrapText="1"/>
      <protection locked="0"/>
    </xf>
    <xf numFmtId="0" fontId="15" fillId="18" borderId="55" xfId="0" applyFont="1" applyFill="1" applyBorder="1" applyAlignment="1" applyProtection="1">
      <alignment horizontal="center" vertical="center" wrapText="1"/>
      <protection locked="0"/>
    </xf>
    <xf numFmtId="0" fontId="15" fillId="18" borderId="0" xfId="0" applyFont="1" applyFill="1" applyBorder="1" applyAlignment="1" applyProtection="1">
      <alignment horizontal="center" vertical="center" wrapText="1"/>
      <protection locked="0"/>
    </xf>
    <xf numFmtId="0" fontId="15" fillId="18" borderId="50" xfId="0" applyFont="1" applyFill="1" applyBorder="1" applyAlignment="1" applyProtection="1">
      <alignment horizontal="center" vertical="center" wrapText="1"/>
      <protection locked="0"/>
    </xf>
    <xf numFmtId="0" fontId="11" fillId="14" borderId="13" xfId="0" applyFont="1" applyFill="1" applyBorder="1" applyAlignment="1" applyProtection="1">
      <alignment horizontal="center" vertical="center" wrapText="1"/>
      <protection locked="0"/>
    </xf>
    <xf numFmtId="0" fontId="11" fillId="14" borderId="0" xfId="0" applyFont="1" applyFill="1" applyBorder="1" applyAlignment="1" applyProtection="1">
      <alignment horizontal="center" vertical="center" wrapText="1"/>
      <protection locked="0"/>
    </xf>
    <xf numFmtId="0" fontId="15" fillId="18" borderId="4" xfId="0" applyFont="1" applyFill="1" applyBorder="1" applyAlignment="1" applyProtection="1">
      <alignment horizontal="center" vertical="center" wrapText="1"/>
      <protection locked="0"/>
    </xf>
    <xf numFmtId="165" fontId="22" fillId="18" borderId="2" xfId="2" applyFont="1" applyFill="1" applyBorder="1" applyAlignment="1" applyProtection="1">
      <alignment horizontal="center" vertical="center" wrapText="1"/>
      <protection locked="0"/>
    </xf>
    <xf numFmtId="0" fontId="21" fillId="18" borderId="2" xfId="0" applyFont="1" applyFill="1" applyBorder="1" applyAlignment="1" applyProtection="1">
      <alignment horizontal="center" vertical="center" wrapText="1"/>
      <protection locked="0"/>
    </xf>
    <xf numFmtId="0" fontId="44" fillId="38" borderId="75" xfId="0" applyFont="1" applyFill="1" applyBorder="1" applyAlignment="1">
      <alignment horizontal="center" vertical="top"/>
    </xf>
    <xf numFmtId="0" fontId="44" fillId="38" borderId="76" xfId="0" applyFont="1" applyFill="1" applyBorder="1" applyAlignment="1">
      <alignment horizontal="center" vertical="top"/>
    </xf>
    <xf numFmtId="0" fontId="42" fillId="5" borderId="74" xfId="0" applyFont="1" applyFill="1" applyBorder="1" applyAlignment="1">
      <alignment horizontal="center" vertical="center" wrapText="1"/>
    </xf>
    <xf numFmtId="0" fontId="0" fillId="15" borderId="74" xfId="0" applyFont="1" applyFill="1" applyBorder="1" applyAlignment="1">
      <alignment horizontal="left" vertical="center" wrapText="1"/>
    </xf>
    <xf numFmtId="0" fontId="0" fillId="15" borderId="74" xfId="0" applyFont="1" applyFill="1" applyBorder="1" applyAlignment="1">
      <alignment horizontal="center" vertical="center" wrapText="1"/>
    </xf>
    <xf numFmtId="0" fontId="13" fillId="5" borderId="74" xfId="0" applyFont="1" applyFill="1" applyBorder="1" applyAlignment="1">
      <alignment horizontal="center" vertical="top" wrapText="1"/>
    </xf>
    <xf numFmtId="0" fontId="0" fillId="5" borderId="74" xfId="0" applyFont="1" applyFill="1" applyBorder="1" applyAlignment="1">
      <alignment horizontal="center" vertical="center" wrapText="1"/>
    </xf>
    <xf numFmtId="0" fontId="0" fillId="5" borderId="74" xfId="0" applyFont="1" applyFill="1" applyBorder="1" applyAlignment="1">
      <alignment horizontal="left" vertical="center" wrapText="1"/>
    </xf>
    <xf numFmtId="0" fontId="13" fillId="0" borderId="74" xfId="0" applyFont="1" applyFill="1" applyBorder="1" applyAlignment="1">
      <alignment horizontal="center" vertical="top" wrapText="1"/>
    </xf>
    <xf numFmtId="0" fontId="13" fillId="15" borderId="74" xfId="0" applyFont="1" applyFill="1" applyBorder="1" applyAlignment="1">
      <alignment horizontal="center" vertical="top" wrapText="1"/>
    </xf>
    <xf numFmtId="0" fontId="19" fillId="5" borderId="74" xfId="0" applyFont="1" applyFill="1" applyBorder="1" applyAlignment="1">
      <alignment horizontal="center" vertical="center"/>
    </xf>
    <xf numFmtId="0" fontId="0" fillId="0" borderId="74" xfId="0" applyFont="1" applyFill="1" applyBorder="1" applyAlignment="1">
      <alignment horizontal="center" vertical="center" wrapText="1"/>
    </xf>
    <xf numFmtId="0" fontId="19" fillId="5" borderId="74" xfId="0" applyFont="1" applyFill="1" applyBorder="1" applyAlignment="1">
      <alignment horizontal="center" vertical="center" wrapText="1"/>
    </xf>
    <xf numFmtId="0" fontId="0" fillId="15" borderId="74" xfId="0" applyFont="1" applyFill="1" applyBorder="1" applyAlignment="1">
      <alignment horizontal="left" vertical="top" wrapText="1"/>
    </xf>
    <xf numFmtId="0" fontId="17" fillId="0" borderId="74" xfId="0" applyFont="1" applyBorder="1" applyAlignment="1">
      <alignment vertical="center"/>
    </xf>
    <xf numFmtId="0" fontId="0" fillId="15" borderId="77" xfId="0" applyFont="1" applyFill="1" applyBorder="1" applyAlignment="1">
      <alignment horizontal="center" vertical="center" wrapText="1"/>
    </xf>
    <xf numFmtId="0" fontId="20" fillId="0" borderId="74" xfId="0" applyFont="1" applyBorder="1" applyAlignment="1">
      <alignment vertical="center"/>
    </xf>
    <xf numFmtId="0" fontId="0" fillId="15" borderId="77" xfId="0" applyFont="1" applyFill="1" applyBorder="1"/>
    <xf numFmtId="0" fontId="0" fillId="15" borderId="74" xfId="0" applyFont="1" applyFill="1" applyBorder="1"/>
    <xf numFmtId="0" fontId="0" fillId="15" borderId="78" xfId="0" applyFont="1" applyFill="1" applyBorder="1" applyAlignment="1">
      <alignment horizontal="left" vertical="center" wrapText="1"/>
    </xf>
    <xf numFmtId="0" fontId="20" fillId="0" borderId="74" xfId="0" applyFont="1" applyBorder="1" applyAlignment="1">
      <alignment horizontal="center" vertical="center"/>
    </xf>
    <xf numFmtId="0" fontId="40" fillId="38" borderId="74" xfId="0" applyFont="1" applyFill="1" applyBorder="1" applyAlignment="1">
      <alignment horizontal="center" vertical="center" wrapText="1"/>
    </xf>
    <xf numFmtId="0" fontId="8" fillId="17" borderId="74" xfId="0" applyFont="1" applyFill="1" applyBorder="1" applyAlignment="1">
      <alignment vertical="center" wrapText="1"/>
    </xf>
    <xf numFmtId="0" fontId="46" fillId="17" borderId="74" xfId="13" applyFill="1" applyBorder="1" applyAlignment="1">
      <alignment vertical="center" wrapText="1"/>
    </xf>
    <xf numFmtId="0" fontId="8" fillId="20" borderId="74" xfId="0" applyFont="1" applyFill="1" applyBorder="1" applyAlignment="1">
      <alignment vertical="center" wrapText="1"/>
    </xf>
    <xf numFmtId="0" fontId="8" fillId="0" borderId="74" xfId="0" applyFont="1" applyBorder="1" applyAlignment="1">
      <alignment vertical="center" wrapText="1"/>
    </xf>
    <xf numFmtId="0" fontId="8" fillId="21" borderId="74" xfId="0" applyFont="1" applyFill="1" applyBorder="1" applyAlignment="1">
      <alignment vertical="center" wrapText="1"/>
    </xf>
    <xf numFmtId="0" fontId="22" fillId="38" borderId="75" xfId="0" applyFont="1" applyFill="1" applyBorder="1" applyAlignment="1">
      <alignment horizontal="center" vertical="center" wrapText="1"/>
    </xf>
    <xf numFmtId="0" fontId="22" fillId="38" borderId="76" xfId="0" applyFont="1" applyFill="1" applyBorder="1" applyAlignment="1">
      <alignment horizontal="center" vertical="center" wrapText="1"/>
    </xf>
    <xf numFmtId="0" fontId="41" fillId="0" borderId="74" xfId="0" applyFont="1" applyBorder="1" applyAlignment="1">
      <alignment vertical="center" wrapText="1"/>
    </xf>
    <xf numFmtId="0" fontId="23" fillId="35" borderId="74" xfId="4" applyFont="1" applyFill="1" applyBorder="1" applyAlignment="1">
      <alignment horizontal="center" vertical="center" wrapText="1"/>
    </xf>
    <xf numFmtId="0" fontId="23" fillId="34" borderId="74" xfId="4" applyFont="1" applyFill="1" applyBorder="1" applyAlignment="1">
      <alignment horizontal="center" vertical="center" wrapText="1"/>
    </xf>
    <xf numFmtId="0" fontId="23" fillId="31" borderId="77" xfId="4" applyFont="1" applyFill="1" applyBorder="1" applyAlignment="1">
      <alignment horizontal="center" vertical="center" wrapText="1"/>
    </xf>
    <xf numFmtId="0" fontId="23" fillId="31" borderId="74" xfId="4" applyFont="1" applyFill="1" applyBorder="1" applyAlignment="1">
      <alignment horizontal="center" vertical="center" wrapText="1"/>
    </xf>
    <xf numFmtId="9" fontId="23" fillId="30" borderId="75" xfId="5" applyFont="1" applyFill="1" applyBorder="1" applyAlignment="1">
      <alignment horizontal="center" vertical="center" wrapText="1"/>
    </xf>
    <xf numFmtId="0" fontId="39" fillId="33" borderId="77" xfId="4" applyFont="1" applyFill="1" applyBorder="1" applyAlignment="1">
      <alignment horizontal="center" vertical="center" wrapText="1"/>
    </xf>
    <xf numFmtId="0" fontId="39" fillId="33" borderId="76" xfId="4" applyFont="1" applyFill="1" applyBorder="1" applyAlignment="1">
      <alignment horizontal="center" vertical="center" wrapText="1"/>
    </xf>
    <xf numFmtId="0" fontId="39" fillId="35" borderId="74" xfId="4" applyFont="1" applyFill="1" applyBorder="1" applyAlignment="1">
      <alignment horizontal="center" vertical="center" wrapText="1"/>
    </xf>
    <xf numFmtId="0" fontId="39" fillId="34" borderId="74" xfId="4" applyFont="1" applyFill="1" applyBorder="1" applyAlignment="1">
      <alignment horizontal="center" vertical="center" wrapText="1"/>
    </xf>
    <xf numFmtId="17" fontId="39" fillId="31" borderId="77" xfId="4" applyNumberFormat="1" applyFont="1" applyFill="1" applyBorder="1" applyAlignment="1">
      <alignment horizontal="center" vertical="center" wrapText="1"/>
    </xf>
    <xf numFmtId="0" fontId="39" fillId="31" borderId="74" xfId="4" applyFont="1" applyFill="1" applyBorder="1" applyAlignment="1">
      <alignment horizontal="center" vertical="center" wrapText="1"/>
    </xf>
    <xf numFmtId="9" fontId="39" fillId="30" borderId="75" xfId="5" applyFont="1" applyFill="1" applyBorder="1" applyAlignment="1">
      <alignment horizontal="center" vertical="center" wrapText="1"/>
    </xf>
    <xf numFmtId="0" fontId="39" fillId="31" borderId="77" xfId="4" applyFont="1" applyFill="1" applyBorder="1" applyAlignment="1">
      <alignment horizontal="center" vertical="center" wrapText="1"/>
    </xf>
    <xf numFmtId="17" fontId="39" fillId="31" borderId="74" xfId="4" applyNumberFormat="1" applyFont="1" applyFill="1" applyBorder="1" applyAlignment="1">
      <alignment horizontal="center" vertical="center" wrapText="1"/>
    </xf>
    <xf numFmtId="169" fontId="30" fillId="0" borderId="79" xfId="10" applyNumberFormat="1" applyFont="1" applyFill="1" applyBorder="1" applyAlignment="1">
      <alignment horizontal="right" vertical="top"/>
    </xf>
    <xf numFmtId="0" fontId="33" fillId="0" borderId="74" xfId="8" applyFont="1" applyBorder="1" applyAlignment="1">
      <alignment horizontal="center" wrapText="1"/>
    </xf>
    <xf numFmtId="0" fontId="33" fillId="28" borderId="80" xfId="3" applyFont="1" applyFill="1" applyBorder="1" applyAlignment="1">
      <alignment horizontal="left" vertical="top" wrapText="1"/>
    </xf>
    <xf numFmtId="169" fontId="30" fillId="0" borderId="81" xfId="3" applyNumberFormat="1" applyFont="1" applyFill="1" applyBorder="1" applyAlignment="1">
      <alignment horizontal="right" vertical="top"/>
    </xf>
    <xf numFmtId="169" fontId="30" fillId="0" borderId="82" xfId="3" applyNumberFormat="1" applyFont="1" applyFill="1" applyBorder="1" applyAlignment="1">
      <alignment horizontal="right" vertical="top"/>
    </xf>
    <xf numFmtId="169" fontId="30" fillId="0" borderId="83" xfId="3" applyNumberFormat="1" applyFont="1" applyFill="1" applyBorder="1" applyAlignment="1">
      <alignment horizontal="right" vertical="top"/>
    </xf>
    <xf numFmtId="169" fontId="30" fillId="0" borderId="81" xfId="10" applyNumberFormat="1" applyFont="1" applyFill="1" applyBorder="1" applyAlignment="1">
      <alignment horizontal="right" vertical="top"/>
    </xf>
    <xf numFmtId="169" fontId="30" fillId="0" borderId="82" xfId="10" applyNumberFormat="1" applyFont="1" applyFill="1" applyBorder="1" applyAlignment="1">
      <alignment horizontal="right" vertical="top"/>
    </xf>
    <xf numFmtId="169" fontId="30" fillId="0" borderId="84" xfId="8" applyNumberFormat="1" applyFont="1" applyFill="1" applyBorder="1" applyAlignment="1">
      <alignment horizontal="right" vertical="top"/>
    </xf>
    <xf numFmtId="169" fontId="30" fillId="0" borderId="82" xfId="8" applyNumberFormat="1" applyFont="1" applyFill="1" applyBorder="1" applyAlignment="1">
      <alignment horizontal="right" vertical="top"/>
    </xf>
    <xf numFmtId="169" fontId="30" fillId="0" borderId="83" xfId="8" applyNumberFormat="1" applyFont="1" applyFill="1" applyBorder="1" applyAlignment="1">
      <alignment horizontal="right" vertical="top"/>
    </xf>
    <xf numFmtId="169" fontId="30" fillId="0" borderId="85" xfId="8" applyNumberFormat="1" applyFont="1" applyFill="1" applyBorder="1" applyAlignment="1">
      <alignment horizontal="right" vertical="top"/>
    </xf>
    <xf numFmtId="0" fontId="33" fillId="28" borderId="86" xfId="3" applyFont="1" applyFill="1" applyBorder="1" applyAlignment="1">
      <alignment horizontal="left" vertical="top" wrapText="1"/>
    </xf>
    <xf numFmtId="169" fontId="30" fillId="0" borderId="87" xfId="3" applyNumberFormat="1" applyFont="1" applyFill="1" applyBorder="1" applyAlignment="1">
      <alignment horizontal="right" vertical="top"/>
    </xf>
    <xf numFmtId="169" fontId="30" fillId="0" borderId="88" xfId="3" applyNumberFormat="1" applyFont="1" applyFill="1" applyBorder="1" applyAlignment="1">
      <alignment horizontal="right" vertical="top"/>
    </xf>
    <xf numFmtId="169" fontId="30" fillId="0" borderId="89" xfId="3" applyNumberFormat="1" applyFont="1" applyFill="1" applyBorder="1" applyAlignment="1">
      <alignment horizontal="right" vertical="top"/>
    </xf>
    <xf numFmtId="169" fontId="30" fillId="0" borderId="87" xfId="10" applyNumberFormat="1" applyFont="1" applyFill="1" applyBorder="1" applyAlignment="1">
      <alignment horizontal="right" vertical="top"/>
    </xf>
    <xf numFmtId="169" fontId="30" fillId="0" borderId="88" xfId="10" applyNumberFormat="1" applyFont="1" applyFill="1" applyBorder="1" applyAlignment="1">
      <alignment horizontal="right" vertical="top"/>
    </xf>
    <xf numFmtId="169" fontId="30" fillId="0" borderId="90" xfId="10" applyNumberFormat="1" applyFont="1" applyFill="1" applyBorder="1" applyAlignment="1">
      <alignment horizontal="right" vertical="top"/>
    </xf>
    <xf numFmtId="169" fontId="30" fillId="0" borderId="91" xfId="8" applyNumberFormat="1" applyFont="1" applyFill="1" applyBorder="1" applyAlignment="1">
      <alignment horizontal="right" vertical="top"/>
    </xf>
    <xf numFmtId="169" fontId="30" fillId="0" borderId="88" xfId="8" applyNumberFormat="1" applyFont="1" applyFill="1" applyBorder="1" applyAlignment="1">
      <alignment horizontal="right" vertical="top"/>
    </xf>
    <xf numFmtId="169" fontId="30" fillId="0" borderId="90" xfId="8" applyNumberFormat="1" applyFont="1" applyFill="1" applyBorder="1" applyAlignment="1">
      <alignment horizontal="right" vertical="top"/>
    </xf>
    <xf numFmtId="0" fontId="33" fillId="28" borderId="92" xfId="3" applyFont="1" applyFill="1" applyBorder="1" applyAlignment="1">
      <alignment horizontal="center" vertical="center" wrapText="1"/>
    </xf>
    <xf numFmtId="0" fontId="33" fillId="28" borderId="93" xfId="3" applyFont="1" applyFill="1" applyBorder="1" applyAlignment="1">
      <alignment horizontal="center" vertical="center" wrapText="1"/>
    </xf>
    <xf numFmtId="0" fontId="30" fillId="0" borderId="79" xfId="10" applyFont="1" applyFill="1" applyBorder="1" applyAlignment="1">
      <alignment horizontal="left" vertical="top" wrapText="1"/>
    </xf>
    <xf numFmtId="169" fontId="30" fillId="0" borderId="94" xfId="8" applyNumberFormat="1" applyFont="1" applyFill="1" applyBorder="1" applyAlignment="1">
      <alignment horizontal="right" vertical="top"/>
    </xf>
    <xf numFmtId="0" fontId="33" fillId="28" borderId="75" xfId="3" applyFont="1" applyFill="1" applyBorder="1" applyAlignment="1">
      <alignment vertical="center" wrapText="1"/>
    </xf>
    <xf numFmtId="0" fontId="33" fillId="28" borderId="76" xfId="3" applyFont="1" applyFill="1" applyBorder="1" applyAlignment="1">
      <alignment horizontal="center" vertical="center" wrapText="1"/>
    </xf>
    <xf numFmtId="0" fontId="33" fillId="28" borderId="95" xfId="3" applyFont="1" applyFill="1" applyBorder="1" applyAlignment="1">
      <alignment horizontal="left" vertical="top" wrapText="1"/>
    </xf>
    <xf numFmtId="169" fontId="30" fillId="0" borderId="96" xfId="3" applyNumberFormat="1" applyFont="1" applyFill="1" applyBorder="1" applyAlignment="1">
      <alignment horizontal="right" vertical="top"/>
    </xf>
    <xf numFmtId="169" fontId="30" fillId="0" borderId="97" xfId="3" applyNumberFormat="1" applyFont="1" applyFill="1" applyBorder="1" applyAlignment="1">
      <alignment horizontal="right" vertical="top"/>
    </xf>
    <xf numFmtId="169" fontId="30" fillId="0" borderId="98" xfId="3" applyNumberFormat="1" applyFont="1" applyFill="1" applyBorder="1" applyAlignment="1">
      <alignment horizontal="right" vertical="top"/>
    </xf>
    <xf numFmtId="169" fontId="30" fillId="0" borderId="96" xfId="10" applyNumberFormat="1" applyFont="1" applyFill="1" applyBorder="1" applyAlignment="1">
      <alignment horizontal="right" vertical="top"/>
    </xf>
    <xf numFmtId="169" fontId="30" fillId="0" borderId="97" xfId="10" applyNumberFormat="1" applyFont="1" applyFill="1" applyBorder="1" applyAlignment="1">
      <alignment horizontal="right" vertical="top"/>
    </xf>
    <xf numFmtId="169" fontId="30" fillId="0" borderId="99" xfId="10" applyNumberFormat="1" applyFont="1" applyFill="1" applyBorder="1" applyAlignment="1">
      <alignment horizontal="right" vertical="top"/>
    </xf>
    <xf numFmtId="169" fontId="30" fillId="0" borderId="100" xfId="8" applyNumberFormat="1" applyFont="1" applyFill="1" applyBorder="1" applyAlignment="1">
      <alignment horizontal="right" vertical="top"/>
    </xf>
    <xf numFmtId="169" fontId="30" fillId="0" borderId="97" xfId="8" applyNumberFormat="1" applyFont="1" applyFill="1" applyBorder="1" applyAlignment="1">
      <alignment horizontal="right" vertical="top"/>
    </xf>
    <xf numFmtId="169" fontId="30" fillId="0" borderId="98" xfId="8" applyNumberFormat="1" applyFont="1" applyFill="1" applyBorder="1" applyAlignment="1">
      <alignment horizontal="right" vertical="top"/>
    </xf>
    <xf numFmtId="169" fontId="30" fillId="0" borderId="99" xfId="8" applyNumberFormat="1" applyFont="1" applyFill="1" applyBorder="1" applyAlignment="1">
      <alignment horizontal="right" vertical="top"/>
    </xf>
    <xf numFmtId="169" fontId="30" fillId="0" borderId="74" xfId="8" applyNumberFormat="1" applyFont="1" applyFill="1" applyBorder="1" applyAlignment="1">
      <alignment horizontal="right" vertical="top"/>
    </xf>
    <xf numFmtId="0" fontId="43" fillId="38" borderId="101" xfId="0" applyFont="1" applyFill="1" applyBorder="1" applyAlignment="1">
      <alignment horizontal="center" vertical="center" wrapText="1"/>
    </xf>
    <xf numFmtId="0" fontId="43" fillId="38" borderId="102" xfId="0" applyFont="1" applyFill="1" applyBorder="1" applyAlignment="1">
      <alignment horizontal="center" vertical="center" wrapText="1"/>
    </xf>
    <xf numFmtId="0" fontId="43" fillId="38" borderId="103" xfId="0" applyFont="1" applyFill="1" applyBorder="1" applyAlignment="1">
      <alignment horizontal="center" vertical="center" wrapText="1"/>
    </xf>
    <xf numFmtId="0" fontId="0" fillId="0" borderId="74" xfId="0" applyBorder="1"/>
    <xf numFmtId="0" fontId="0" fillId="0" borderId="74" xfId="0" applyBorder="1" applyAlignment="1">
      <alignment wrapText="1"/>
    </xf>
    <xf numFmtId="0" fontId="37" fillId="32" borderId="74" xfId="0" applyFont="1" applyFill="1" applyBorder="1" applyAlignment="1">
      <alignment horizontal="center" wrapText="1"/>
    </xf>
    <xf numFmtId="0" fontId="38" fillId="27" borderId="74" xfId="0" applyFont="1" applyFill="1" applyBorder="1" applyAlignment="1">
      <alignment horizontal="center" wrapText="1"/>
    </xf>
    <xf numFmtId="0" fontId="36" fillId="30" borderId="74" xfId="0" applyFont="1" applyFill="1" applyBorder="1" applyAlignment="1">
      <alignment horizontal="center" wrapText="1"/>
    </xf>
    <xf numFmtId="0" fontId="27" fillId="31" borderId="74" xfId="0" applyFont="1" applyFill="1" applyBorder="1" applyAlignment="1">
      <alignment horizontal="center" wrapText="1"/>
    </xf>
    <xf numFmtId="0" fontId="36" fillId="0" borderId="74" xfId="0" applyFont="1" applyBorder="1" applyAlignment="1">
      <alignment wrapText="1"/>
    </xf>
    <xf numFmtId="0" fontId="36" fillId="32" borderId="74" xfId="0" applyFont="1" applyFill="1" applyBorder="1" applyAlignment="1">
      <alignment wrapText="1"/>
    </xf>
    <xf numFmtId="0" fontId="36" fillId="32" borderId="74" xfId="0" applyFont="1" applyFill="1" applyBorder="1" applyAlignment="1">
      <alignment horizontal="center" wrapText="1"/>
    </xf>
    <xf numFmtId="0" fontId="36" fillId="27" borderId="74" xfId="0" applyFont="1" applyFill="1" applyBorder="1" applyAlignment="1">
      <alignment horizontal="center" wrapText="1"/>
    </xf>
    <xf numFmtId="0" fontId="36" fillId="30" borderId="74" xfId="0" applyFont="1" applyFill="1" applyBorder="1" applyAlignment="1">
      <alignment horizontal="center" wrapText="1"/>
    </xf>
    <xf numFmtId="0" fontId="36" fillId="31" borderId="74" xfId="0" applyFont="1" applyFill="1" applyBorder="1"/>
    <xf numFmtId="0" fontId="36" fillId="31" borderId="74" xfId="0" applyFont="1" applyFill="1" applyBorder="1" applyAlignment="1">
      <alignment horizontal="center"/>
    </xf>
    <xf numFmtId="0" fontId="9" fillId="0" borderId="74" xfId="0" applyFont="1" applyBorder="1" applyAlignment="1">
      <alignment vertical="center" wrapText="1"/>
    </xf>
    <xf numFmtId="0" fontId="27" fillId="0" borderId="75" xfId="0" applyFont="1" applyBorder="1" applyAlignment="1">
      <alignment horizontal="center"/>
    </xf>
    <xf numFmtId="0" fontId="27" fillId="0" borderId="76" xfId="0" applyFont="1" applyBorder="1" applyAlignment="1">
      <alignment horizontal="center"/>
    </xf>
    <xf numFmtId="0" fontId="27" fillId="0" borderId="77" xfId="0" applyFont="1" applyBorder="1" applyAlignment="1">
      <alignment horizontal="center"/>
    </xf>
    <xf numFmtId="0" fontId="27" fillId="0" borderId="74" xfId="0" applyFont="1" applyBorder="1"/>
    <xf numFmtId="0" fontId="0" fillId="25" borderId="74" xfId="0" applyFill="1" applyBorder="1"/>
    <xf numFmtId="0" fontId="27" fillId="24" borderId="74" xfId="0" applyFont="1" applyFill="1" applyBorder="1"/>
    <xf numFmtId="0" fontId="27" fillId="23" borderId="74" xfId="0" applyFont="1" applyFill="1" applyBorder="1"/>
    <xf numFmtId="0" fontId="27" fillId="22" borderId="74" xfId="0" applyFont="1" applyFill="1" applyBorder="1"/>
    <xf numFmtId="0" fontId="27" fillId="9" borderId="74" xfId="0" applyFont="1" applyFill="1" applyBorder="1"/>
    <xf numFmtId="0" fontId="0" fillId="0" borderId="75" xfId="0" applyBorder="1" applyAlignment="1">
      <alignment horizontal="center"/>
    </xf>
    <xf numFmtId="0" fontId="0" fillId="0" borderId="77" xfId="0" applyBorder="1" applyAlignment="1">
      <alignment horizontal="center"/>
    </xf>
    <xf numFmtId="9" fontId="0" fillId="0" borderId="74" xfId="0" applyNumberFormat="1" applyBorder="1" applyAlignment="1">
      <alignment horizontal="center"/>
    </xf>
    <xf numFmtId="9" fontId="0" fillId="0" borderId="75" xfId="0" applyNumberFormat="1" applyBorder="1" applyAlignment="1">
      <alignment horizontal="center"/>
    </xf>
    <xf numFmtId="9" fontId="0" fillId="0" borderId="77" xfId="0" applyNumberFormat="1" applyBorder="1" applyAlignment="1">
      <alignment horizontal="center"/>
    </xf>
    <xf numFmtId="9" fontId="0" fillId="0" borderId="75" xfId="1" applyFont="1" applyBorder="1" applyAlignment="1">
      <alignment horizontal="center"/>
    </xf>
    <xf numFmtId="9" fontId="0" fillId="0" borderId="77" xfId="1" applyFont="1" applyBorder="1" applyAlignment="1">
      <alignment horizontal="center"/>
    </xf>
    <xf numFmtId="9" fontId="0" fillId="0" borderId="76" xfId="1" applyFont="1" applyBorder="1" applyAlignment="1">
      <alignment horizontal="center"/>
    </xf>
    <xf numFmtId="0" fontId="0" fillId="0" borderId="76" xfId="0" applyBorder="1" applyAlignment="1">
      <alignment horizontal="center"/>
    </xf>
    <xf numFmtId="0" fontId="0" fillId="0" borderId="74" xfId="0" applyBorder="1" applyAlignment="1">
      <alignment horizontal="center"/>
    </xf>
    <xf numFmtId="9" fontId="0" fillId="0" borderId="75" xfId="0" applyNumberFormat="1" applyBorder="1" applyAlignment="1">
      <alignment horizontal="center"/>
    </xf>
    <xf numFmtId="0" fontId="0" fillId="0" borderId="77" xfId="0" applyBorder="1" applyAlignment="1">
      <alignment horizontal="center"/>
    </xf>
    <xf numFmtId="9" fontId="0" fillId="0" borderId="75" xfId="0" applyNumberFormat="1" applyBorder="1" applyAlignment="1"/>
    <xf numFmtId="9" fontId="0" fillId="0" borderId="76" xfId="0" applyNumberFormat="1" applyBorder="1" applyAlignment="1"/>
    <xf numFmtId="9" fontId="0" fillId="0" borderId="75" xfId="1" applyFont="1" applyBorder="1" applyAlignment="1"/>
    <xf numFmtId="9" fontId="0" fillId="0" borderId="77" xfId="1" applyFont="1" applyBorder="1" applyAlignment="1"/>
    <xf numFmtId="9" fontId="0" fillId="0" borderId="76" xfId="0" applyNumberFormat="1" applyBorder="1" applyAlignment="1">
      <alignment horizontal="center"/>
    </xf>
    <xf numFmtId="168" fontId="0" fillId="0" borderId="75" xfId="0" applyNumberFormat="1" applyBorder="1" applyAlignment="1">
      <alignment horizontal="center"/>
    </xf>
    <xf numFmtId="168" fontId="0" fillId="0" borderId="76" xfId="0" applyNumberFormat="1" applyBorder="1" applyAlignment="1">
      <alignment horizontal="center"/>
    </xf>
    <xf numFmtId="168" fontId="0" fillId="0" borderId="74" xfId="0" applyNumberFormat="1" applyBorder="1" applyAlignment="1">
      <alignment horizontal="center"/>
    </xf>
    <xf numFmtId="168" fontId="0" fillId="0" borderId="75" xfId="1" applyNumberFormat="1" applyFont="1" applyBorder="1" applyAlignment="1">
      <alignment horizontal="center"/>
    </xf>
    <xf numFmtId="168" fontId="0" fillId="0" borderId="77" xfId="1" applyNumberFormat="1" applyFont="1" applyBorder="1" applyAlignment="1">
      <alignment horizontal="center"/>
    </xf>
    <xf numFmtId="9" fontId="0" fillId="0" borderId="75" xfId="1" applyFont="1" applyBorder="1" applyAlignment="1">
      <alignment horizontal="center"/>
    </xf>
    <xf numFmtId="9" fontId="0" fillId="0" borderId="76" xfId="1" applyFont="1" applyBorder="1" applyAlignment="1">
      <alignment horizontal="center"/>
    </xf>
    <xf numFmtId="9" fontId="0" fillId="0" borderId="77" xfId="1" applyFont="1" applyBorder="1" applyAlignment="1">
      <alignment horizontal="center"/>
    </xf>
    <xf numFmtId="0" fontId="11" fillId="14" borderId="74" xfId="0" applyFont="1" applyFill="1" applyBorder="1" applyAlignment="1" applyProtection="1">
      <alignment horizontal="center" vertical="center" wrapText="1"/>
      <protection locked="0"/>
    </xf>
    <xf numFmtId="0" fontId="5" fillId="0" borderId="74" xfId="0" applyFont="1" applyBorder="1" applyAlignment="1" applyProtection="1">
      <alignment vertical="center" wrapText="1"/>
      <protection locked="0"/>
    </xf>
    <xf numFmtId="0" fontId="11" fillId="14" borderId="104" xfId="0" applyFont="1" applyFill="1" applyBorder="1" applyAlignment="1" applyProtection="1">
      <alignment horizontal="center" vertical="center" wrapText="1"/>
      <protection locked="0"/>
    </xf>
    <xf numFmtId="0" fontId="35" fillId="9" borderId="74" xfId="0" applyFont="1" applyFill="1" applyBorder="1" applyAlignment="1" applyProtection="1">
      <alignment horizontal="center" vertical="center" textRotation="90" wrapText="1"/>
      <protection locked="0"/>
    </xf>
    <xf numFmtId="165" fontId="6" fillId="7" borderId="77" xfId="2" applyFont="1" applyFill="1" applyBorder="1" applyAlignment="1" applyProtection="1">
      <alignment horizontal="center" vertical="center" textRotation="90" wrapText="1"/>
      <protection locked="0"/>
    </xf>
    <xf numFmtId="165" fontId="6" fillId="5" borderId="74" xfId="2" applyFont="1" applyFill="1" applyBorder="1" applyAlignment="1" applyProtection="1">
      <alignment horizontal="center" vertical="center" textRotation="90" wrapText="1"/>
      <protection locked="0"/>
    </xf>
    <xf numFmtId="165" fontId="6" fillId="8" borderId="74" xfId="2" applyFont="1" applyFill="1" applyBorder="1" applyAlignment="1" applyProtection="1">
      <alignment horizontal="center" vertical="center" textRotation="90" wrapText="1"/>
      <protection locked="0"/>
    </xf>
    <xf numFmtId="165" fontId="6" fillId="8" borderId="77" xfId="2" applyFont="1" applyFill="1" applyBorder="1" applyAlignment="1" applyProtection="1">
      <alignment horizontal="center" vertical="center" textRotation="90" wrapText="1"/>
      <protection locked="0"/>
    </xf>
    <xf numFmtId="0" fontId="7" fillId="3" borderId="74" xfId="0" applyFont="1" applyFill="1" applyBorder="1" applyAlignment="1" applyProtection="1">
      <alignment horizontal="center" vertical="center" textRotation="90" wrapText="1"/>
      <protection locked="0"/>
    </xf>
    <xf numFmtId="0" fontId="7" fillId="4" borderId="74" xfId="0" applyFont="1" applyFill="1" applyBorder="1" applyAlignment="1" applyProtection="1">
      <alignment horizontal="center" vertical="center" textRotation="90" wrapText="1"/>
      <protection locked="0"/>
    </xf>
    <xf numFmtId="0" fontId="7" fillId="5" borderId="74" xfId="0" applyFont="1" applyFill="1" applyBorder="1" applyAlignment="1" applyProtection="1">
      <alignment horizontal="center" vertical="center" textRotation="90" wrapText="1"/>
      <protection locked="0"/>
    </xf>
    <xf numFmtId="0" fontId="7" fillId="6" borderId="74" xfId="0" applyFont="1" applyFill="1" applyBorder="1" applyAlignment="1" applyProtection="1">
      <alignment horizontal="center" vertical="center" textRotation="90" wrapText="1"/>
      <protection locked="0"/>
    </xf>
    <xf numFmtId="0" fontId="7" fillId="9" borderId="74" xfId="0" applyFont="1" applyFill="1" applyBorder="1" applyAlignment="1" applyProtection="1">
      <alignment horizontal="center" vertical="center" textRotation="90" wrapText="1"/>
      <protection locked="0"/>
    </xf>
    <xf numFmtId="49" fontId="7" fillId="4" borderId="74" xfId="0" applyNumberFormat="1" applyFont="1" applyFill="1" applyBorder="1" applyAlignment="1" applyProtection="1">
      <alignment horizontal="center" vertical="center" textRotation="90" wrapText="1"/>
      <protection locked="0"/>
    </xf>
    <xf numFmtId="0" fontId="7" fillId="10" borderId="74" xfId="0" applyFont="1" applyFill="1" applyBorder="1" applyAlignment="1" applyProtection="1">
      <alignment horizontal="center" vertical="center" textRotation="90" wrapText="1"/>
      <protection locked="0"/>
    </xf>
    <xf numFmtId="0" fontId="5" fillId="3" borderId="74" xfId="0" applyFont="1" applyFill="1" applyBorder="1" applyAlignment="1" applyProtection="1">
      <alignment horizontal="center" vertical="center" textRotation="90"/>
      <protection locked="0"/>
    </xf>
    <xf numFmtId="0" fontId="5" fillId="4" borderId="74" xfId="0" applyFont="1" applyFill="1" applyBorder="1" applyAlignment="1" applyProtection="1">
      <alignment horizontal="center" vertical="center" textRotation="90"/>
      <protection locked="0"/>
    </xf>
    <xf numFmtId="0" fontId="5" fillId="5" borderId="74" xfId="0" applyFont="1" applyFill="1" applyBorder="1" applyAlignment="1" applyProtection="1">
      <alignment horizontal="center" vertical="center" textRotation="90"/>
      <protection locked="0"/>
    </xf>
    <xf numFmtId="0" fontId="5" fillId="6" borderId="74" xfId="0" applyFont="1" applyFill="1" applyBorder="1" applyAlignment="1" applyProtection="1">
      <alignment horizontal="center" vertical="center" textRotation="90"/>
      <protection locked="0"/>
    </xf>
    <xf numFmtId="0" fontId="5" fillId="0" borderId="74" xfId="0" applyFont="1" applyFill="1" applyBorder="1" applyAlignment="1" applyProtection="1">
      <alignment horizontal="center" vertical="center" textRotation="90"/>
      <protection locked="0"/>
    </xf>
    <xf numFmtId="165" fontId="23" fillId="13" borderId="74" xfId="2" applyFont="1" applyFill="1" applyBorder="1" applyAlignment="1" applyProtection="1">
      <alignment horizontal="center" vertical="center" textRotation="90" wrapText="1"/>
      <protection locked="0"/>
    </xf>
    <xf numFmtId="165" fontId="23" fillId="0" borderId="74" xfId="2" applyFont="1" applyFill="1" applyBorder="1" applyAlignment="1" applyProtection="1">
      <alignment horizontal="center" vertical="center" textRotation="90" wrapText="1"/>
      <protection locked="0"/>
    </xf>
    <xf numFmtId="0" fontId="7" fillId="0" borderId="74" xfId="0" applyFont="1" applyFill="1" applyBorder="1" applyAlignment="1">
      <alignment vertical="center" wrapText="1"/>
    </xf>
    <xf numFmtId="9" fontId="26" fillId="0" borderId="77" xfId="1" applyFont="1" applyFill="1" applyBorder="1" applyAlignment="1"/>
    <xf numFmtId="0" fontId="7" fillId="0" borderId="105" xfId="0" applyFont="1" applyFill="1" applyBorder="1" applyAlignment="1">
      <alignment horizontal="center" vertical="center"/>
    </xf>
    <xf numFmtId="0" fontId="7" fillId="0" borderId="106" xfId="0" applyFont="1" applyFill="1" applyBorder="1" applyAlignment="1">
      <alignment horizontal="center" vertical="center"/>
    </xf>
    <xf numFmtId="167" fontId="8" fillId="0" borderId="104" xfId="7" applyNumberFormat="1" applyFont="1" applyBorder="1" applyAlignment="1"/>
    <xf numFmtId="0" fontId="0" fillId="0" borderId="107" xfId="0" applyFill="1" applyBorder="1" applyAlignment="1"/>
    <xf numFmtId="0" fontId="0" fillId="3" borderId="107" xfId="0" applyFill="1" applyBorder="1" applyAlignment="1"/>
    <xf numFmtId="0" fontId="0" fillId="4" borderId="107" xfId="0" applyFill="1" applyBorder="1" applyAlignment="1"/>
    <xf numFmtId="0" fontId="0" fillId="5" borderId="107" xfId="0" applyFill="1" applyBorder="1" applyAlignment="1"/>
    <xf numFmtId="0" fontId="13" fillId="6" borderId="107" xfId="0" applyFont="1" applyFill="1" applyBorder="1" applyAlignment="1"/>
    <xf numFmtId="0" fontId="0" fillId="14" borderId="106" xfId="0" applyFill="1" applyBorder="1" applyAlignment="1"/>
    <xf numFmtId="0" fontId="0" fillId="0" borderId="104" xfId="0" applyFill="1" applyBorder="1" applyAlignment="1"/>
    <xf numFmtId="0" fontId="0" fillId="6" borderId="107" xfId="0" applyFill="1" applyBorder="1" applyAlignment="1"/>
    <xf numFmtId="0" fontId="7" fillId="9" borderId="107" xfId="0" applyFont="1" applyFill="1" applyBorder="1" applyAlignment="1" applyProtection="1">
      <alignment horizontal="center" vertical="center" wrapText="1"/>
      <protection locked="0"/>
    </xf>
    <xf numFmtId="0" fontId="0" fillId="14" borderId="105" xfId="0" applyFill="1" applyBorder="1" applyAlignment="1"/>
    <xf numFmtId="0" fontId="6" fillId="7" borderId="108" xfId="1" applyNumberFormat="1" applyFont="1" applyFill="1" applyBorder="1" applyAlignment="1" applyProtection="1">
      <alignment horizontal="center" vertical="center" wrapText="1"/>
      <protection locked="0"/>
    </xf>
    <xf numFmtId="0" fontId="6" fillId="5" borderId="107" xfId="1" applyNumberFormat="1" applyFont="1" applyFill="1" applyBorder="1" applyAlignment="1" applyProtection="1">
      <alignment horizontal="center" vertical="center" wrapText="1"/>
      <protection locked="0"/>
    </xf>
    <xf numFmtId="0" fontId="6" fillId="8" borderId="107" xfId="1" applyNumberFormat="1" applyFont="1" applyFill="1" applyBorder="1" applyAlignment="1" applyProtection="1">
      <alignment horizontal="center" vertical="center" wrapText="1"/>
      <protection locked="0"/>
    </xf>
    <xf numFmtId="0" fontId="6" fillId="8" borderId="108" xfId="2" applyNumberFormat="1" applyFont="1" applyFill="1" applyBorder="1" applyAlignment="1" applyProtection="1">
      <alignment horizontal="center" vertical="center" wrapText="1"/>
    </xf>
    <xf numFmtId="165" fontId="6" fillId="7" borderId="108" xfId="2" applyFont="1" applyFill="1" applyBorder="1" applyAlignment="1" applyProtection="1">
      <alignment horizontal="center" vertical="center" wrapText="1"/>
      <protection locked="0"/>
    </xf>
    <xf numFmtId="165" fontId="6" fillId="5" borderId="107" xfId="2" applyFont="1" applyFill="1" applyBorder="1" applyAlignment="1" applyProtection="1">
      <alignment horizontal="center" vertical="center" wrapText="1"/>
      <protection locked="0"/>
    </xf>
    <xf numFmtId="165" fontId="6" fillId="8" borderId="107" xfId="2" applyFont="1" applyFill="1" applyBorder="1" applyAlignment="1" applyProtection="1">
      <alignment horizontal="center" vertical="center" wrapText="1"/>
      <protection locked="0"/>
    </xf>
    <xf numFmtId="0" fontId="7" fillId="3" borderId="107" xfId="0" applyFont="1" applyFill="1" applyBorder="1" applyAlignment="1" applyProtection="1">
      <alignment horizontal="center" vertical="center" wrapText="1"/>
      <protection locked="0"/>
    </xf>
    <xf numFmtId="0" fontId="7" fillId="4" borderId="107" xfId="0" applyFont="1" applyFill="1" applyBorder="1" applyAlignment="1" applyProtection="1">
      <alignment horizontal="center" vertical="center" wrapText="1"/>
      <protection locked="0"/>
    </xf>
    <xf numFmtId="0" fontId="7" fillId="5" borderId="107" xfId="0" applyFont="1" applyFill="1" applyBorder="1" applyAlignment="1" applyProtection="1">
      <alignment horizontal="center" vertical="center" wrapText="1"/>
      <protection locked="0"/>
    </xf>
    <xf numFmtId="0" fontId="7" fillId="6" borderId="107" xfId="0" applyFont="1" applyFill="1" applyBorder="1" applyAlignment="1" applyProtection="1">
      <alignment horizontal="center" vertical="center" wrapText="1"/>
      <protection locked="0"/>
    </xf>
    <xf numFmtId="0" fontId="7" fillId="10" borderId="107" xfId="0" applyFont="1" applyFill="1" applyBorder="1" applyAlignment="1" applyProtection="1">
      <alignment horizontal="center" vertical="center" wrapText="1"/>
      <protection locked="0"/>
    </xf>
    <xf numFmtId="0" fontId="5" fillId="3" borderId="107" xfId="0" applyFont="1" applyFill="1" applyBorder="1" applyAlignment="1" applyProtection="1">
      <alignment horizontal="center" vertical="center"/>
      <protection locked="0"/>
    </xf>
    <xf numFmtId="0" fontId="5" fillId="4" borderId="107" xfId="0" applyFont="1" applyFill="1" applyBorder="1" applyAlignment="1" applyProtection="1">
      <alignment horizontal="center" vertical="center"/>
      <protection locked="0"/>
    </xf>
    <xf numFmtId="0" fontId="5" fillId="5" borderId="107" xfId="0" applyFont="1" applyFill="1" applyBorder="1" applyAlignment="1" applyProtection="1">
      <alignment horizontal="center" vertical="center"/>
      <protection locked="0"/>
    </xf>
    <xf numFmtId="0" fontId="5" fillId="6" borderId="107" xfId="0" applyFont="1" applyFill="1" applyBorder="1" applyAlignment="1" applyProtection="1">
      <alignment horizontal="center" vertical="center"/>
      <protection locked="0"/>
    </xf>
    <xf numFmtId="0" fontId="11" fillId="6" borderId="107" xfId="0" applyFont="1" applyFill="1" applyBorder="1" applyAlignment="1" applyProtection="1">
      <alignment horizontal="center" vertical="center"/>
      <protection locked="0"/>
    </xf>
    <xf numFmtId="0" fontId="5" fillId="0" borderId="107" xfId="0" applyFont="1" applyFill="1" applyBorder="1" applyAlignment="1" applyProtection="1">
      <alignment horizontal="center" vertical="center"/>
      <protection locked="0"/>
    </xf>
    <xf numFmtId="166" fontId="12" fillId="0" borderId="107" xfId="3" applyNumberFormat="1" applyFont="1" applyFill="1" applyBorder="1" applyAlignment="1">
      <alignment horizontal="right" vertical="center"/>
    </xf>
    <xf numFmtId="0" fontId="7" fillId="0" borderId="109" xfId="0" applyFont="1" applyFill="1" applyBorder="1" applyAlignment="1">
      <alignment horizontal="center" vertical="center"/>
    </xf>
    <xf numFmtId="9" fontId="6" fillId="7" borderId="108" xfId="1" applyFont="1" applyFill="1" applyBorder="1" applyAlignment="1" applyProtection="1">
      <alignment horizontal="center" vertical="center" wrapText="1"/>
      <protection locked="0"/>
    </xf>
    <xf numFmtId="9" fontId="6" fillId="5" borderId="107" xfId="1" applyFont="1" applyFill="1" applyBorder="1" applyAlignment="1" applyProtection="1">
      <alignment horizontal="center" vertical="center" wrapText="1"/>
      <protection locked="0"/>
    </xf>
    <xf numFmtId="9" fontId="6" fillId="8" borderId="107" xfId="1" applyFont="1" applyFill="1" applyBorder="1" applyAlignment="1" applyProtection="1">
      <alignment horizontal="center" vertical="center" wrapText="1"/>
      <protection locked="0"/>
    </xf>
    <xf numFmtId="0" fontId="7" fillId="0" borderId="107" xfId="0" applyFont="1" applyFill="1" applyBorder="1" applyAlignment="1">
      <alignment horizontal="left" vertical="center" wrapText="1"/>
    </xf>
    <xf numFmtId="9" fontId="7" fillId="0" borderId="105" xfId="1" applyFont="1" applyFill="1" applyBorder="1" applyAlignment="1">
      <alignment horizontal="center" vertical="center" wrapText="1"/>
    </xf>
    <xf numFmtId="9" fontId="7" fillId="0" borderId="106" xfId="1" applyFont="1" applyFill="1" applyBorder="1" applyAlignment="1">
      <alignment horizontal="center" vertical="center" wrapText="1"/>
    </xf>
    <xf numFmtId="9" fontId="7" fillId="0" borderId="109" xfId="1" applyFont="1" applyFill="1" applyBorder="1" applyAlignment="1">
      <alignment horizontal="center" vertical="center" wrapText="1"/>
    </xf>
    <xf numFmtId="9" fontId="7" fillId="0" borderId="105" xfId="0" applyNumberFormat="1" applyFont="1" applyFill="1" applyBorder="1" applyAlignment="1">
      <alignment horizontal="center" vertical="center"/>
    </xf>
    <xf numFmtId="9" fontId="7" fillId="0" borderId="106" xfId="0" applyNumberFormat="1" applyFont="1" applyFill="1" applyBorder="1" applyAlignment="1">
      <alignment horizontal="center" vertical="center"/>
    </xf>
    <xf numFmtId="9" fontId="7" fillId="0" borderId="109" xfId="0" applyNumberFormat="1" applyFont="1" applyFill="1" applyBorder="1" applyAlignment="1">
      <alignment horizontal="center" vertical="center"/>
    </xf>
    <xf numFmtId="167" fontId="11" fillId="12" borderId="104" xfId="7" applyNumberFormat="1" applyFont="1" applyFill="1" applyBorder="1" applyAlignment="1">
      <alignment horizontal="center" vertical="center" wrapText="1"/>
    </xf>
    <xf numFmtId="9" fontId="7" fillId="0" borderId="107" xfId="1" applyFont="1" applyFill="1" applyBorder="1" applyAlignment="1">
      <alignment horizontal="center" vertical="center" wrapText="1"/>
    </xf>
    <xf numFmtId="9" fontId="14" fillId="12" borderId="107" xfId="1" applyFont="1" applyFill="1" applyBorder="1" applyAlignment="1">
      <alignment horizontal="right" wrapText="1"/>
    </xf>
    <xf numFmtId="0" fontId="14" fillId="12" borderId="106" xfId="0" applyFont="1" applyFill="1" applyBorder="1" applyAlignment="1">
      <alignment horizontal="right"/>
    </xf>
    <xf numFmtId="0" fontId="5" fillId="0" borderId="104" xfId="0" applyFont="1" applyFill="1" applyBorder="1" applyAlignment="1"/>
    <xf numFmtId="0" fontId="5" fillId="12" borderId="107" xfId="0" applyFont="1" applyFill="1" applyBorder="1" applyAlignment="1"/>
    <xf numFmtId="0" fontId="5" fillId="12" borderId="105" xfId="0" applyFont="1" applyFill="1" applyBorder="1" applyAlignment="1"/>
    <xf numFmtId="167" fontId="11" fillId="15" borderId="104" xfId="7" applyNumberFormat="1" applyFont="1" applyFill="1" applyBorder="1" applyAlignment="1">
      <alignment horizontal="center" vertical="center"/>
    </xf>
    <xf numFmtId="0" fontId="7" fillId="0" borderId="107" xfId="0" applyFont="1" applyFill="1" applyBorder="1" applyAlignment="1">
      <alignment horizontal="center" vertical="center"/>
    </xf>
    <xf numFmtId="0" fontId="14" fillId="3" borderId="107" xfId="0" applyFont="1" applyFill="1" applyBorder="1" applyAlignment="1">
      <alignment horizontal="right"/>
    </xf>
    <xf numFmtId="0" fontId="14" fillId="4" borderId="107" xfId="0" applyFont="1" applyFill="1" applyBorder="1" applyAlignment="1">
      <alignment horizontal="right"/>
    </xf>
    <xf numFmtId="0" fontId="14" fillId="5" borderId="107" xfId="0" applyFont="1" applyFill="1" applyBorder="1" applyAlignment="1">
      <alignment horizontal="right"/>
    </xf>
    <xf numFmtId="0" fontId="14" fillId="6" borderId="107" xfId="0" applyFont="1" applyFill="1" applyBorder="1" applyAlignment="1">
      <alignment horizontal="right"/>
    </xf>
    <xf numFmtId="0" fontId="14" fillId="14" borderId="106" xfId="0" applyFont="1" applyFill="1" applyBorder="1" applyAlignment="1">
      <alignment horizontal="right"/>
    </xf>
    <xf numFmtId="167" fontId="11" fillId="12" borderId="104" xfId="7" applyNumberFormat="1" applyFont="1" applyFill="1" applyBorder="1" applyAlignment="1">
      <alignment horizontal="center" vertical="center"/>
    </xf>
    <xf numFmtId="0" fontId="14" fillId="12" borderId="107" xfId="0" applyFont="1" applyFill="1" applyBorder="1" applyAlignment="1">
      <alignment horizontal="right"/>
    </xf>
    <xf numFmtId="0" fontId="14" fillId="0" borderId="104" xfId="0" applyFont="1" applyFill="1" applyBorder="1" applyAlignment="1">
      <alignment horizontal="right"/>
    </xf>
    <xf numFmtId="0" fontId="10" fillId="12" borderId="107" xfId="0" applyFont="1" applyFill="1" applyBorder="1" applyAlignment="1">
      <alignment horizontal="right"/>
    </xf>
    <xf numFmtId="0" fontId="14" fillId="12" borderId="105" xfId="0" applyFont="1" applyFill="1" applyBorder="1" applyAlignment="1">
      <alignment horizontal="right"/>
    </xf>
    <xf numFmtId="167" fontId="24" fillId="0" borderId="104" xfId="7" applyNumberFormat="1" applyFont="1" applyBorder="1" applyAlignment="1"/>
    <xf numFmtId="0" fontId="16" fillId="3" borderId="107" xfId="0" applyFont="1" applyFill="1" applyBorder="1" applyAlignment="1"/>
    <xf numFmtId="0" fontId="16" fillId="4" borderId="107" xfId="0" applyFont="1" applyFill="1" applyBorder="1" applyAlignment="1"/>
    <xf numFmtId="0" fontId="16" fillId="5" borderId="107" xfId="0" applyFont="1" applyFill="1" applyBorder="1" applyAlignment="1"/>
    <xf numFmtId="0" fontId="16" fillId="14" borderId="106" xfId="0" applyFont="1" applyFill="1" applyBorder="1" applyAlignment="1"/>
    <xf numFmtId="0" fontId="7" fillId="0" borderId="110" xfId="0" applyFont="1" applyFill="1" applyBorder="1" applyAlignment="1">
      <alignment horizontal="left" vertical="center" wrapText="1"/>
    </xf>
    <xf numFmtId="9" fontId="26" fillId="0" borderId="103" xfId="1" applyFont="1" applyFill="1" applyBorder="1" applyAlignment="1"/>
    <xf numFmtId="0" fontId="7" fillId="0" borderId="111" xfId="0" applyFont="1" applyFill="1" applyBorder="1" applyAlignment="1">
      <alignment horizontal="center" vertical="center"/>
    </xf>
    <xf numFmtId="0" fontId="7" fillId="0" borderId="112" xfId="0" applyFont="1" applyFill="1" applyBorder="1" applyAlignment="1">
      <alignment horizontal="center" vertical="center"/>
    </xf>
    <xf numFmtId="0" fontId="7" fillId="0" borderId="113" xfId="0" applyFont="1" applyFill="1" applyBorder="1" applyAlignment="1">
      <alignment horizontal="center" vertical="center"/>
    </xf>
    <xf numFmtId="0" fontId="0" fillId="14" borderId="114" xfId="0" applyFill="1" applyBorder="1" applyAlignment="1"/>
    <xf numFmtId="0" fontId="5" fillId="0" borderId="110" xfId="0" applyFont="1" applyFill="1" applyBorder="1" applyAlignment="1" applyProtection="1">
      <alignment horizontal="center" vertical="center"/>
      <protection locked="0"/>
    </xf>
    <xf numFmtId="166" fontId="12" fillId="0" borderId="110" xfId="3" applyNumberFormat="1" applyFont="1" applyFill="1" applyBorder="1" applyAlignment="1">
      <alignment horizontal="right" vertical="center"/>
    </xf>
  </cellXfs>
  <cellStyles count="14">
    <cellStyle name="Comma" xfId="7" builtinId="3"/>
    <cellStyle name="Comma 2" xfId="2" xr:uid="{00000000-0005-0000-0000-000000000000}"/>
    <cellStyle name="Comma 3" xfId="12" xr:uid="{00000000-0005-0000-0000-000001000000}"/>
    <cellStyle name="Hyperlink" xfId="13" builtinId="8"/>
    <cellStyle name="Normal" xfId="0" builtinId="0"/>
    <cellStyle name="Normal 2" xfId="6" xr:uid="{00000000-0005-0000-0000-000005000000}"/>
    <cellStyle name="Normal 3" xfId="4" xr:uid="{00000000-0005-0000-0000-000006000000}"/>
    <cellStyle name="Normal_Sheet1" xfId="9" xr:uid="{00000000-0005-0000-0000-000007000000}"/>
    <cellStyle name="Normal_Sheet1 2" xfId="10" xr:uid="{00000000-0005-0000-0000-000008000000}"/>
    <cellStyle name="Normal_Sheet15" xfId="8" xr:uid="{00000000-0005-0000-0000-000009000000}"/>
    <cellStyle name="Normal_Sheet3" xfId="11" xr:uid="{00000000-0005-0000-0000-00000A000000}"/>
    <cellStyle name="Normal_Sheet4" xfId="3" xr:uid="{00000000-0005-0000-0000-00000B000000}"/>
    <cellStyle name="Percent" xfId="1" builtinId="5"/>
    <cellStyle name="Percent 2" xfId="5" xr:uid="{00000000-0005-0000-0000-00000C000000}"/>
  </cellStyles>
  <dxfs count="0"/>
  <tableStyles count="0" defaultTableStyle="TableStyleMedium2" defaultPivotStyle="PivotStyleLight16"/>
  <colors>
    <mruColors>
      <color rgb="FFFFCCFF"/>
      <color rgb="FFFF66FF"/>
      <color rgb="FFF6D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erry.arguello@fao.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D138"/>
  <sheetViews>
    <sheetView zoomScale="55" zoomScaleNormal="55" workbookViewId="0">
      <selection activeCell="E55" sqref="E55"/>
    </sheetView>
  </sheetViews>
  <sheetFormatPr defaultColWidth="11.42578125" defaultRowHeight="18.600000000000001"/>
  <cols>
    <col min="1" max="1" width="9.28515625" style="122" customWidth="1"/>
    <col min="2" max="2" width="17.42578125" style="122" customWidth="1"/>
    <col min="3" max="3" width="47.5703125" style="1" customWidth="1"/>
    <col min="4" max="4" width="23.7109375" style="1" customWidth="1"/>
    <col min="5" max="5" width="71.28515625" style="1" customWidth="1"/>
    <col min="6" max="6" width="20.140625" style="1" customWidth="1"/>
    <col min="7" max="7" width="42.140625" style="111" customWidth="1"/>
    <col min="8" max="9" width="15.7109375" style="110" customWidth="1"/>
    <col min="10" max="24" width="11.42578125" style="110"/>
    <col min="25" max="25" width="11.42578125" style="113"/>
    <col min="26" max="16384" width="11.42578125" style="1"/>
  </cols>
  <sheetData>
    <row r="1" spans="1:9" ht="21">
      <c r="A1" s="262" t="s">
        <v>0</v>
      </c>
      <c r="B1" s="263"/>
      <c r="C1" s="263"/>
      <c r="D1" s="263"/>
      <c r="E1" s="263"/>
      <c r="F1" s="263"/>
      <c r="G1" s="263"/>
    </row>
    <row r="2" spans="1:9" ht="21.6" customHeight="1" thickBot="1">
      <c r="A2" s="186" t="s">
        <v>1</v>
      </c>
      <c r="B2" s="187"/>
      <c r="C2" s="187"/>
      <c r="D2" s="187"/>
      <c r="E2" s="187"/>
      <c r="F2" s="187"/>
      <c r="G2" s="187"/>
      <c r="H2" s="115"/>
      <c r="I2" s="115"/>
    </row>
    <row r="3" spans="1:9" ht="15.6">
      <c r="A3" s="180" t="s">
        <v>2</v>
      </c>
      <c r="B3" s="183" t="s">
        <v>3</v>
      </c>
      <c r="C3" s="197" t="s">
        <v>4</v>
      </c>
      <c r="D3" s="197" t="s">
        <v>5</v>
      </c>
      <c r="E3" s="199" t="s">
        <v>6</v>
      </c>
      <c r="F3" s="125"/>
      <c r="G3" s="126"/>
      <c r="H3" s="116"/>
      <c r="I3" s="116"/>
    </row>
    <row r="4" spans="1:9" ht="46.5" customHeight="1">
      <c r="A4" s="181"/>
      <c r="B4" s="184"/>
      <c r="C4" s="198"/>
      <c r="D4" s="198"/>
      <c r="E4" s="200"/>
      <c r="F4" s="264" t="s">
        <v>7</v>
      </c>
      <c r="G4" s="140" t="s">
        <v>8</v>
      </c>
      <c r="H4" s="116"/>
      <c r="I4" s="116"/>
    </row>
    <row r="5" spans="1:9" ht="14.45" customHeight="1">
      <c r="A5" s="181"/>
      <c r="B5" s="184"/>
      <c r="C5" s="265"/>
      <c r="D5" s="266"/>
      <c r="E5" s="266"/>
      <c r="F5" s="265"/>
      <c r="G5" s="141"/>
      <c r="H5" s="117"/>
      <c r="I5" s="117"/>
    </row>
    <row r="6" spans="1:9" ht="14.45" customHeight="1">
      <c r="A6" s="181"/>
      <c r="B6" s="184"/>
      <c r="C6" s="265"/>
      <c r="D6" s="266"/>
      <c r="E6" s="266"/>
      <c r="F6" s="265"/>
      <c r="G6" s="141"/>
      <c r="H6" s="117"/>
      <c r="I6" s="117"/>
    </row>
    <row r="7" spans="1:9" ht="14.45" customHeight="1">
      <c r="A7" s="181"/>
      <c r="B7" s="184"/>
      <c r="C7" s="265"/>
      <c r="D7" s="266"/>
      <c r="E7" s="266"/>
      <c r="F7" s="265"/>
      <c r="G7" s="141"/>
      <c r="H7" s="117"/>
      <c r="I7" s="117"/>
    </row>
    <row r="8" spans="1:9" ht="14.45" customHeight="1">
      <c r="A8" s="181"/>
      <c r="B8" s="184"/>
      <c r="C8" s="265"/>
      <c r="D8" s="266"/>
      <c r="E8" s="266"/>
      <c r="F8" s="265"/>
      <c r="G8" s="141"/>
      <c r="H8" s="117"/>
      <c r="I8" s="117"/>
    </row>
    <row r="9" spans="1:9" ht="14.45" customHeight="1">
      <c r="A9" s="181"/>
      <c r="B9" s="184"/>
      <c r="C9" s="265"/>
      <c r="D9" s="266"/>
      <c r="E9" s="266"/>
      <c r="F9" s="265"/>
      <c r="G9" s="141"/>
      <c r="H9" s="117"/>
      <c r="I9" s="117"/>
    </row>
    <row r="10" spans="1:9" ht="14.45" customHeight="1">
      <c r="A10" s="181"/>
      <c r="B10" s="184"/>
      <c r="C10" s="265"/>
      <c r="D10" s="266"/>
      <c r="E10" s="266"/>
      <c r="F10" s="265"/>
      <c r="G10" s="141"/>
      <c r="H10" s="117"/>
      <c r="I10" s="117"/>
    </row>
    <row r="11" spans="1:9" ht="14.45" customHeight="1">
      <c r="A11" s="181"/>
      <c r="B11" s="184"/>
      <c r="C11" s="265"/>
      <c r="D11" s="266"/>
      <c r="E11" s="266"/>
      <c r="F11" s="265"/>
      <c r="G11" s="141"/>
      <c r="H11" s="117"/>
      <c r="I11" s="117"/>
    </row>
    <row r="12" spans="1:9" ht="14.45" customHeight="1">
      <c r="A12" s="181"/>
      <c r="B12" s="184"/>
      <c r="C12" s="267" t="s">
        <v>9</v>
      </c>
      <c r="D12" s="267"/>
      <c r="E12" s="267"/>
      <c r="F12" s="267"/>
      <c r="G12" s="142"/>
      <c r="H12" s="116"/>
      <c r="I12" s="116"/>
    </row>
    <row r="13" spans="1:9" ht="14.45" customHeight="1">
      <c r="A13" s="181"/>
      <c r="B13" s="184"/>
      <c r="C13" s="265"/>
      <c r="D13" s="266"/>
      <c r="E13" s="266"/>
      <c r="F13" s="265"/>
      <c r="G13" s="141"/>
      <c r="H13" s="117"/>
      <c r="I13" s="117"/>
    </row>
    <row r="14" spans="1:9" ht="14.45" customHeight="1">
      <c r="A14" s="181"/>
      <c r="B14" s="184"/>
      <c r="C14" s="265"/>
      <c r="D14" s="266"/>
      <c r="E14" s="266"/>
      <c r="F14" s="265"/>
      <c r="G14" s="141"/>
      <c r="H14" s="117"/>
      <c r="I14" s="117"/>
    </row>
    <row r="15" spans="1:9" ht="14.45" customHeight="1">
      <c r="A15" s="181"/>
      <c r="B15" s="184"/>
      <c r="C15" s="265"/>
      <c r="D15" s="266"/>
      <c r="E15" s="266"/>
      <c r="F15" s="265"/>
      <c r="G15" s="141"/>
      <c r="H15" s="117"/>
      <c r="I15" s="117"/>
    </row>
    <row r="16" spans="1:9" ht="14.45" customHeight="1">
      <c r="A16" s="181"/>
      <c r="B16" s="184"/>
      <c r="C16" s="265"/>
      <c r="D16" s="266"/>
      <c r="E16" s="266"/>
      <c r="F16" s="265"/>
      <c r="G16" s="141"/>
      <c r="H16" s="117"/>
      <c r="I16" s="117"/>
    </row>
    <row r="17" spans="1:9" ht="14.45" customHeight="1">
      <c r="A17" s="181"/>
      <c r="B17" s="184"/>
      <c r="C17" s="265"/>
      <c r="D17" s="266"/>
      <c r="E17" s="266"/>
      <c r="F17" s="265"/>
      <c r="G17" s="141"/>
      <c r="H17" s="117"/>
      <c r="I17" s="117"/>
    </row>
    <row r="18" spans="1:9" ht="14.45" customHeight="1">
      <c r="A18" s="181"/>
      <c r="B18" s="184"/>
      <c r="C18" s="265"/>
      <c r="D18" s="266"/>
      <c r="E18" s="266"/>
      <c r="F18" s="265"/>
      <c r="G18" s="141"/>
      <c r="H18" s="117"/>
      <c r="I18" s="117"/>
    </row>
    <row r="19" spans="1:9" ht="14.45" customHeight="1">
      <c r="A19" s="181"/>
      <c r="B19" s="185"/>
      <c r="C19" s="265"/>
      <c r="D19" s="266"/>
      <c r="E19" s="266"/>
      <c r="F19" s="265"/>
      <c r="G19" s="141"/>
      <c r="H19" s="117"/>
      <c r="I19" s="117"/>
    </row>
    <row r="20" spans="1:9" ht="14.45">
      <c r="A20" s="181"/>
      <c r="B20" s="201" t="s">
        <v>10</v>
      </c>
      <c r="C20" s="267" t="s">
        <v>4</v>
      </c>
      <c r="D20" s="267"/>
      <c r="E20" s="268"/>
      <c r="F20" s="269"/>
      <c r="G20" s="143"/>
      <c r="H20" s="117"/>
      <c r="I20" s="117"/>
    </row>
    <row r="21" spans="1:9" ht="14.45">
      <c r="A21" s="181"/>
      <c r="B21" s="202"/>
      <c r="C21" s="118"/>
      <c r="D21" s="266"/>
      <c r="E21" s="266"/>
      <c r="F21" s="265"/>
      <c r="G21" s="141"/>
      <c r="H21" s="117"/>
      <c r="I21" s="117"/>
    </row>
    <row r="22" spans="1:9" ht="14.45">
      <c r="A22" s="181"/>
      <c r="B22" s="202"/>
      <c r="C22" s="267" t="s">
        <v>9</v>
      </c>
      <c r="D22" s="267"/>
      <c r="E22" s="267"/>
      <c r="F22" s="267"/>
      <c r="G22" s="142"/>
      <c r="H22" s="116"/>
      <c r="I22" s="116"/>
    </row>
    <row r="23" spans="1:9" ht="14.45">
      <c r="A23" s="181"/>
      <c r="B23" s="202"/>
      <c r="C23" s="270"/>
      <c r="D23" s="270"/>
      <c r="E23" s="270"/>
      <c r="F23" s="271"/>
      <c r="G23" s="144"/>
      <c r="H23" s="116"/>
      <c r="I23" s="116"/>
    </row>
    <row r="24" spans="1:9" ht="14.45">
      <c r="A24" s="181"/>
      <c r="B24" s="202"/>
      <c r="C24" s="270"/>
      <c r="D24" s="270"/>
      <c r="E24" s="270"/>
      <c r="F24" s="271"/>
      <c r="G24" s="144"/>
      <c r="H24" s="116"/>
      <c r="I24" s="116"/>
    </row>
    <row r="25" spans="1:9" ht="14.45">
      <c r="A25" s="181"/>
      <c r="B25" s="202"/>
      <c r="C25" s="270"/>
      <c r="D25" s="270"/>
      <c r="E25" s="270"/>
      <c r="F25" s="271"/>
      <c r="G25" s="144"/>
      <c r="H25" s="116"/>
      <c r="I25" s="116"/>
    </row>
    <row r="26" spans="1:9" ht="14.45">
      <c r="A26" s="181"/>
      <c r="B26" s="272" t="s">
        <v>11</v>
      </c>
      <c r="C26" s="267" t="s">
        <v>4</v>
      </c>
      <c r="D26" s="267"/>
      <c r="E26" s="267"/>
      <c r="F26" s="267"/>
      <c r="G26" s="142"/>
      <c r="H26" s="116"/>
      <c r="I26" s="116"/>
    </row>
    <row r="27" spans="1:9" ht="14.45">
      <c r="A27" s="181"/>
      <c r="B27" s="272"/>
      <c r="C27" s="265"/>
      <c r="D27" s="266"/>
      <c r="E27" s="266"/>
      <c r="F27" s="265"/>
      <c r="G27" s="141"/>
      <c r="H27" s="117"/>
      <c r="I27" s="117"/>
    </row>
    <row r="28" spans="1:9" ht="14.45">
      <c r="A28" s="181"/>
      <c r="B28" s="272"/>
      <c r="C28" s="265"/>
      <c r="D28" s="266"/>
      <c r="E28" s="266"/>
      <c r="F28" s="265"/>
      <c r="G28" s="141"/>
      <c r="H28" s="117"/>
      <c r="I28" s="117"/>
    </row>
    <row r="29" spans="1:9" ht="14.45">
      <c r="A29" s="181"/>
      <c r="B29" s="272"/>
      <c r="C29" s="265"/>
      <c r="D29" s="266"/>
      <c r="E29" s="266"/>
      <c r="F29" s="265"/>
      <c r="G29" s="141"/>
      <c r="H29" s="117"/>
      <c r="I29" s="117"/>
    </row>
    <row r="30" spans="1:9" ht="14.45">
      <c r="A30" s="181"/>
      <c r="B30" s="272"/>
      <c r="C30" s="267" t="s">
        <v>4</v>
      </c>
      <c r="D30" s="267"/>
      <c r="E30" s="267"/>
      <c r="F30" s="267"/>
      <c r="G30" s="142"/>
      <c r="H30" s="116"/>
      <c r="I30" s="116"/>
    </row>
    <row r="31" spans="1:9" ht="14.45">
      <c r="A31" s="181"/>
      <c r="B31" s="272"/>
      <c r="C31" s="265"/>
      <c r="D31" s="266"/>
      <c r="E31" s="273" t="s">
        <v>12</v>
      </c>
      <c r="F31" s="265"/>
      <c r="G31" s="141"/>
      <c r="H31" s="117"/>
      <c r="I31" s="117"/>
    </row>
    <row r="32" spans="1:9" ht="14.45">
      <c r="A32" s="181"/>
      <c r="B32" s="272"/>
      <c r="C32" s="265"/>
      <c r="D32" s="266"/>
      <c r="E32" s="273" t="s">
        <v>12</v>
      </c>
      <c r="F32" s="265"/>
      <c r="G32" s="141"/>
      <c r="H32" s="117"/>
      <c r="I32" s="117"/>
    </row>
    <row r="33" spans="1:9" ht="14.45">
      <c r="A33" s="181"/>
      <c r="B33" s="272"/>
      <c r="C33" s="265"/>
      <c r="D33" s="266"/>
      <c r="E33" s="273" t="s">
        <v>12</v>
      </c>
      <c r="F33" s="265"/>
      <c r="G33" s="141"/>
      <c r="H33" s="117"/>
      <c r="I33" s="117"/>
    </row>
    <row r="34" spans="1:9" ht="14.45">
      <c r="A34" s="181"/>
      <c r="B34" s="274" t="s">
        <v>13</v>
      </c>
      <c r="C34" s="267" t="s">
        <v>4</v>
      </c>
      <c r="D34" s="267"/>
      <c r="E34" s="267"/>
      <c r="F34" s="267"/>
      <c r="G34" s="142"/>
      <c r="H34" s="116"/>
      <c r="I34" s="116"/>
    </row>
    <row r="35" spans="1:9" ht="14.45">
      <c r="A35" s="181"/>
      <c r="B35" s="274"/>
      <c r="C35" s="265"/>
      <c r="D35" s="266"/>
      <c r="E35" s="266"/>
      <c r="F35" s="265"/>
      <c r="G35" s="141"/>
      <c r="H35" s="117"/>
      <c r="I35" s="117"/>
    </row>
    <row r="36" spans="1:9" ht="14.45">
      <c r="A36" s="181"/>
      <c r="B36" s="274"/>
      <c r="C36" s="265"/>
      <c r="D36" s="266"/>
      <c r="E36" s="266"/>
      <c r="F36" s="265"/>
      <c r="G36" s="141"/>
      <c r="H36" s="117"/>
      <c r="I36" s="117"/>
    </row>
    <row r="37" spans="1:9" ht="14.45">
      <c r="A37" s="181"/>
      <c r="B37" s="274"/>
      <c r="C37" s="267" t="s">
        <v>9</v>
      </c>
      <c r="D37" s="267"/>
      <c r="E37" s="267"/>
      <c r="F37" s="267"/>
      <c r="G37" s="142"/>
      <c r="H37" s="116"/>
      <c r="I37" s="116"/>
    </row>
    <row r="38" spans="1:9" ht="14.45">
      <c r="A38" s="181"/>
      <c r="B38" s="274"/>
      <c r="C38" s="275"/>
      <c r="D38" s="266"/>
      <c r="E38" s="266"/>
      <c r="F38" s="265"/>
      <c r="G38" s="141"/>
      <c r="H38" s="117"/>
      <c r="I38" s="117"/>
    </row>
    <row r="39" spans="1:9" ht="14.45">
      <c r="A39" s="181"/>
      <c r="B39" s="274"/>
      <c r="C39" s="275"/>
      <c r="D39" s="265"/>
      <c r="E39" s="265"/>
      <c r="F39" s="265"/>
      <c r="G39" s="141"/>
      <c r="H39" s="117"/>
      <c r="I39" s="117"/>
    </row>
    <row r="40" spans="1:9" ht="15" thickBot="1">
      <c r="A40" s="182"/>
      <c r="B40" s="203"/>
      <c r="C40" s="119"/>
      <c r="D40" s="120"/>
      <c r="E40" s="120"/>
      <c r="F40" s="120"/>
      <c r="G40" s="121"/>
      <c r="H40" s="117"/>
      <c r="I40" s="117"/>
    </row>
    <row r="41" spans="1:9" ht="14.45">
      <c r="A41" s="188" t="s">
        <v>14</v>
      </c>
      <c r="B41" s="191" t="s">
        <v>15</v>
      </c>
      <c r="C41" s="2"/>
      <c r="D41" s="3"/>
      <c r="E41" s="3"/>
      <c r="F41" s="127"/>
      <c r="G41" s="128"/>
      <c r="H41" s="117"/>
      <c r="I41" s="117"/>
    </row>
    <row r="42" spans="1:9" ht="14.45">
      <c r="A42" s="189"/>
      <c r="B42" s="192"/>
      <c r="C42" s="276"/>
      <c r="D42" s="277"/>
      <c r="E42" s="266"/>
      <c r="F42" s="265"/>
      <c r="G42" s="141"/>
      <c r="H42" s="117"/>
      <c r="I42" s="117"/>
    </row>
    <row r="43" spans="1:9" ht="14.45">
      <c r="A43" s="189"/>
      <c r="B43" s="192"/>
      <c r="C43" s="278"/>
      <c r="D43" s="277"/>
      <c r="E43" s="266"/>
      <c r="F43" s="265"/>
      <c r="G43" s="141"/>
      <c r="H43" s="117"/>
      <c r="I43" s="117"/>
    </row>
    <row r="44" spans="1:9" ht="14.45">
      <c r="A44" s="189"/>
      <c r="B44" s="192"/>
      <c r="C44" s="4"/>
      <c r="D44" s="277"/>
      <c r="E44" s="266"/>
      <c r="F44" s="265"/>
      <c r="G44" s="141"/>
      <c r="H44" s="117"/>
      <c r="I44" s="117"/>
    </row>
    <row r="45" spans="1:9" ht="14.45">
      <c r="A45" s="189"/>
      <c r="B45" s="193"/>
      <c r="C45" s="4"/>
      <c r="D45" s="277"/>
      <c r="E45" s="266"/>
      <c r="F45" s="265"/>
      <c r="G45" s="141"/>
      <c r="H45" s="117"/>
      <c r="I45" s="117"/>
    </row>
    <row r="46" spans="1:9" ht="14.45">
      <c r="A46" s="189"/>
      <c r="B46" s="194" t="s">
        <v>16</v>
      </c>
      <c r="C46" s="278"/>
      <c r="D46" s="277"/>
      <c r="E46" s="266"/>
      <c r="F46" s="265"/>
      <c r="G46" s="141"/>
      <c r="H46" s="117"/>
      <c r="I46" s="117"/>
    </row>
    <row r="47" spans="1:9" ht="14.45">
      <c r="A47" s="189"/>
      <c r="B47" s="192"/>
      <c r="C47" s="278"/>
      <c r="D47" s="277"/>
      <c r="E47" s="266"/>
      <c r="F47" s="265"/>
      <c r="G47" s="141"/>
      <c r="H47" s="117"/>
      <c r="I47" s="117"/>
    </row>
    <row r="48" spans="1:9" ht="14.45">
      <c r="A48" s="189"/>
      <c r="B48" s="192"/>
      <c r="C48" s="276"/>
      <c r="D48" s="277"/>
      <c r="E48" s="266"/>
      <c r="F48" s="265"/>
      <c r="G48" s="141"/>
      <c r="H48" s="117"/>
      <c r="I48" s="117"/>
    </row>
    <row r="49" spans="1:30" ht="14.45">
      <c r="A49" s="189"/>
      <c r="B49" s="192"/>
      <c r="C49" s="276"/>
      <c r="D49" s="277"/>
      <c r="E49" s="266"/>
      <c r="F49" s="265"/>
      <c r="G49" s="141"/>
      <c r="H49" s="117"/>
      <c r="I49" s="117"/>
      <c r="Y49" s="279"/>
      <c r="Z49" s="280"/>
      <c r="AA49" s="280"/>
      <c r="AB49" s="280"/>
      <c r="AC49" s="280"/>
      <c r="AD49" s="280"/>
    </row>
    <row r="50" spans="1:30" ht="14.45">
      <c r="A50" s="189"/>
      <c r="B50" s="192"/>
      <c r="C50" s="278"/>
      <c r="D50" s="277"/>
      <c r="E50" s="266"/>
      <c r="F50" s="265"/>
      <c r="G50" s="141"/>
      <c r="H50" s="117"/>
      <c r="I50" s="117"/>
      <c r="Y50" s="279"/>
      <c r="Z50" s="280"/>
      <c r="AA50" s="280"/>
      <c r="AB50" s="280"/>
      <c r="AC50" s="280"/>
      <c r="AD50" s="280"/>
    </row>
    <row r="51" spans="1:30">
      <c r="A51" s="189"/>
      <c r="B51" s="164"/>
      <c r="C51" s="278"/>
      <c r="D51" s="277"/>
      <c r="E51" s="266"/>
      <c r="F51" s="265"/>
      <c r="G51" s="281"/>
      <c r="H51" s="117"/>
      <c r="I51" s="117"/>
      <c r="Y51" s="279"/>
      <c r="Z51" s="280"/>
      <c r="AA51" s="280"/>
      <c r="AB51" s="280"/>
      <c r="AC51" s="280"/>
      <c r="AD51" s="280"/>
    </row>
    <row r="52" spans="1:30">
      <c r="A52" s="189"/>
      <c r="B52" s="164"/>
      <c r="C52" s="278"/>
      <c r="D52" s="277"/>
      <c r="E52" s="266"/>
      <c r="F52" s="265"/>
      <c r="G52" s="281"/>
      <c r="H52" s="117"/>
      <c r="I52" s="117"/>
      <c r="Y52" s="279"/>
      <c r="Z52" s="280"/>
      <c r="AA52" s="280"/>
      <c r="AB52" s="280"/>
      <c r="AC52" s="280"/>
      <c r="AD52" s="280"/>
    </row>
    <row r="53" spans="1:30" ht="14.45">
      <c r="A53" s="189"/>
      <c r="B53" s="194" t="s">
        <v>17</v>
      </c>
      <c r="C53" s="278"/>
      <c r="D53" s="282"/>
      <c r="E53" s="282"/>
      <c r="F53" s="278"/>
      <c r="G53" s="281"/>
      <c r="H53" s="117"/>
      <c r="I53" s="117"/>
      <c r="Y53" s="279"/>
      <c r="Z53" s="280"/>
      <c r="AA53" s="280"/>
      <c r="AB53" s="280"/>
      <c r="AC53" s="280"/>
      <c r="AD53" s="280"/>
    </row>
    <row r="54" spans="1:30" ht="14.45">
      <c r="A54" s="189"/>
      <c r="B54" s="192"/>
      <c r="C54" s="278"/>
      <c r="D54" s="282"/>
      <c r="E54" s="282"/>
      <c r="F54" s="278"/>
      <c r="G54" s="281"/>
      <c r="H54" s="117"/>
      <c r="I54" s="117"/>
      <c r="Y54" s="279"/>
      <c r="Z54" s="280"/>
      <c r="AA54" s="280"/>
      <c r="AB54" s="280"/>
      <c r="AC54" s="280"/>
      <c r="AD54" s="280"/>
    </row>
    <row r="55" spans="1:30" ht="14.45">
      <c r="A55" s="189"/>
      <c r="B55" s="192"/>
      <c r="C55" s="278"/>
      <c r="D55" s="282"/>
      <c r="E55" s="282"/>
      <c r="F55" s="278"/>
      <c r="G55" s="281"/>
      <c r="H55" s="117"/>
      <c r="I55" s="117"/>
      <c r="Y55" s="279"/>
      <c r="Z55" s="280"/>
      <c r="AA55" s="280"/>
      <c r="AB55" s="280"/>
      <c r="AC55" s="280"/>
      <c r="AD55" s="280"/>
    </row>
    <row r="56" spans="1:30" ht="14.45">
      <c r="A56" s="189"/>
      <c r="B56" s="192"/>
      <c r="C56" s="276"/>
      <c r="D56" s="266"/>
      <c r="E56" s="282"/>
      <c r="F56" s="278"/>
      <c r="G56" s="281"/>
      <c r="H56" s="117"/>
      <c r="I56" s="117"/>
      <c r="Y56" s="279"/>
      <c r="Z56" s="280"/>
      <c r="AA56" s="280"/>
      <c r="AB56" s="280"/>
      <c r="AC56" s="280"/>
      <c r="AD56" s="280"/>
    </row>
    <row r="57" spans="1:30" ht="14.45">
      <c r="A57" s="189"/>
      <c r="B57" s="192"/>
      <c r="C57" s="276"/>
      <c r="D57" s="282"/>
      <c r="E57" s="282"/>
      <c r="F57" s="278"/>
      <c r="G57" s="281"/>
      <c r="H57" s="117"/>
      <c r="I57" s="117"/>
      <c r="Y57" s="279"/>
      <c r="Z57" s="280"/>
      <c r="AA57" s="280"/>
      <c r="AB57" s="280"/>
      <c r="AC57" s="280"/>
      <c r="AD57" s="280"/>
    </row>
    <row r="58" spans="1:30" ht="14.45">
      <c r="A58" s="189"/>
      <c r="B58" s="195"/>
      <c r="C58" s="276"/>
      <c r="D58" s="282"/>
      <c r="E58" s="282"/>
      <c r="F58" s="278"/>
      <c r="G58" s="281"/>
      <c r="H58" s="117"/>
      <c r="I58" s="117"/>
      <c r="Y58" s="279"/>
      <c r="Z58" s="280"/>
      <c r="AA58" s="280"/>
      <c r="AB58" s="280"/>
      <c r="AC58" s="280"/>
      <c r="AD58" s="280"/>
    </row>
    <row r="59" spans="1:30" ht="14.45">
      <c r="A59" s="189"/>
      <c r="B59" s="194" t="s">
        <v>18</v>
      </c>
      <c r="C59" s="278"/>
      <c r="D59" s="266"/>
      <c r="E59" s="266"/>
      <c r="F59" s="265"/>
      <c r="G59" s="141"/>
      <c r="H59" s="117"/>
      <c r="I59" s="117"/>
      <c r="Y59" s="279"/>
      <c r="Z59" s="280"/>
      <c r="AA59" s="280"/>
      <c r="AB59" s="280"/>
      <c r="AC59" s="280"/>
      <c r="AD59" s="280"/>
    </row>
    <row r="60" spans="1:30" ht="14.45">
      <c r="A60" s="189"/>
      <c r="B60" s="192"/>
      <c r="C60" s="278"/>
      <c r="D60" s="266"/>
      <c r="E60" s="266"/>
      <c r="F60" s="265"/>
      <c r="G60" s="141"/>
      <c r="H60" s="117"/>
      <c r="I60" s="117"/>
      <c r="Y60" s="279"/>
      <c r="Z60" s="280"/>
      <c r="AA60" s="280"/>
      <c r="AB60" s="280"/>
      <c r="AC60" s="280"/>
      <c r="AD60" s="280"/>
    </row>
    <row r="61" spans="1:30" ht="14.45">
      <c r="A61" s="189"/>
      <c r="B61" s="192"/>
      <c r="C61" s="275"/>
      <c r="D61" s="266"/>
      <c r="E61" s="266"/>
      <c r="F61" s="265"/>
      <c r="G61" s="141"/>
      <c r="H61" s="117"/>
      <c r="I61" s="117"/>
      <c r="Y61" s="279"/>
      <c r="Z61" s="280"/>
      <c r="AA61" s="280"/>
      <c r="AB61" s="280"/>
      <c r="AC61" s="280"/>
      <c r="AD61" s="280"/>
    </row>
    <row r="62" spans="1:30" ht="14.45">
      <c r="A62" s="189"/>
      <c r="B62" s="194" t="s">
        <v>19</v>
      </c>
      <c r="C62" s="275"/>
      <c r="D62" s="266"/>
      <c r="E62" s="266"/>
      <c r="F62" s="265"/>
      <c r="G62" s="141"/>
      <c r="H62" s="117"/>
      <c r="I62" s="117"/>
      <c r="Y62" s="279"/>
      <c r="Z62" s="280"/>
      <c r="AA62" s="280"/>
      <c r="AB62" s="280"/>
      <c r="AC62" s="280"/>
      <c r="AD62" s="280"/>
    </row>
    <row r="63" spans="1:30" ht="15" thickBot="1">
      <c r="A63" s="190"/>
      <c r="B63" s="196"/>
      <c r="C63" s="119"/>
      <c r="D63" s="129"/>
      <c r="E63" s="129"/>
      <c r="F63" s="120"/>
      <c r="G63" s="121"/>
      <c r="H63" s="117"/>
      <c r="I63" s="117"/>
      <c r="Y63" s="177"/>
      <c r="Z63" s="178"/>
      <c r="AA63" s="178"/>
      <c r="AB63" s="178"/>
      <c r="AC63" s="178"/>
      <c r="AD63" s="178"/>
    </row>
    <row r="64" spans="1:30">
      <c r="A64" s="123"/>
      <c r="B64" s="123"/>
      <c r="C64" s="110"/>
      <c r="D64" s="110"/>
      <c r="E64" s="110"/>
      <c r="F64" s="110"/>
      <c r="G64" s="110"/>
      <c r="Y64" s="110"/>
      <c r="Z64" s="110"/>
      <c r="AA64" s="110"/>
      <c r="AB64" s="110"/>
      <c r="AC64" s="110"/>
      <c r="AD64" s="110"/>
    </row>
    <row r="65" spans="1:30">
      <c r="A65" s="123"/>
      <c r="B65" s="123"/>
      <c r="C65" s="110"/>
      <c r="D65" s="110"/>
      <c r="E65" s="110"/>
      <c r="F65" s="110"/>
      <c r="G65" s="110"/>
      <c r="Y65" s="110"/>
      <c r="Z65" s="110"/>
      <c r="AA65" s="110"/>
      <c r="AB65" s="110"/>
      <c r="AC65" s="110"/>
      <c r="AD65" s="110"/>
    </row>
    <row r="66" spans="1:30">
      <c r="A66" s="123"/>
      <c r="B66" s="123"/>
      <c r="C66" s="110"/>
      <c r="D66" s="110"/>
      <c r="E66" s="110"/>
      <c r="F66" s="110"/>
      <c r="G66" s="110"/>
      <c r="Y66" s="110"/>
      <c r="Z66" s="110"/>
      <c r="AA66" s="110"/>
      <c r="AB66" s="110"/>
      <c r="AC66" s="110"/>
      <c r="AD66" s="110"/>
    </row>
    <row r="67" spans="1:30">
      <c r="A67" s="123"/>
      <c r="B67" s="123"/>
      <c r="C67" s="110"/>
      <c r="D67" s="110"/>
      <c r="E67" s="110"/>
      <c r="F67" s="110"/>
      <c r="G67" s="110"/>
      <c r="Y67" s="110"/>
      <c r="Z67" s="110"/>
      <c r="AA67" s="110"/>
      <c r="AB67" s="110"/>
      <c r="AC67" s="110"/>
      <c r="AD67" s="110"/>
    </row>
    <row r="68" spans="1:30">
      <c r="A68" s="123"/>
      <c r="B68" s="123"/>
      <c r="C68" s="110"/>
      <c r="D68" s="110"/>
      <c r="E68" s="110"/>
      <c r="F68" s="110"/>
      <c r="G68" s="110"/>
      <c r="Y68" s="110"/>
      <c r="Z68" s="110"/>
      <c r="AA68" s="110"/>
      <c r="AB68" s="110"/>
      <c r="AC68" s="110"/>
      <c r="AD68" s="110"/>
    </row>
    <row r="69" spans="1:30">
      <c r="A69" s="123"/>
      <c r="B69" s="123"/>
      <c r="C69" s="110"/>
      <c r="D69" s="110"/>
      <c r="E69" s="110"/>
      <c r="F69" s="110"/>
      <c r="G69" s="110"/>
      <c r="Y69" s="110"/>
      <c r="Z69" s="110"/>
      <c r="AA69" s="110"/>
      <c r="AB69" s="110"/>
      <c r="AC69" s="110"/>
      <c r="AD69" s="110"/>
    </row>
    <row r="70" spans="1:30">
      <c r="A70" s="123"/>
      <c r="B70" s="123"/>
      <c r="C70" s="110"/>
      <c r="D70" s="110"/>
      <c r="E70" s="110"/>
      <c r="F70" s="110"/>
      <c r="G70" s="110"/>
      <c r="Y70" s="110"/>
      <c r="Z70" s="110"/>
      <c r="AA70" s="110"/>
      <c r="AB70" s="110"/>
      <c r="AC70" s="110"/>
      <c r="AD70" s="110"/>
    </row>
    <row r="71" spans="1:30">
      <c r="A71" s="123"/>
      <c r="B71" s="123"/>
      <c r="C71" s="110"/>
      <c r="D71" s="110"/>
      <c r="E71" s="110"/>
      <c r="F71" s="110"/>
      <c r="G71" s="110"/>
      <c r="Y71" s="110"/>
      <c r="Z71" s="110"/>
      <c r="AA71" s="110"/>
      <c r="AB71" s="110"/>
      <c r="AC71" s="110"/>
      <c r="AD71" s="110"/>
    </row>
    <row r="72" spans="1:30">
      <c r="A72" s="123"/>
      <c r="B72" s="123"/>
      <c r="C72" s="110"/>
      <c r="D72" s="110"/>
      <c r="E72" s="110"/>
      <c r="F72" s="110"/>
      <c r="G72" s="110"/>
      <c r="Y72" s="110"/>
      <c r="Z72" s="110"/>
      <c r="AA72" s="110"/>
      <c r="AB72" s="110"/>
      <c r="AC72" s="110"/>
      <c r="AD72" s="110"/>
    </row>
    <row r="73" spans="1:30">
      <c r="A73" s="123"/>
      <c r="B73" s="123"/>
      <c r="C73" s="110"/>
      <c r="D73" s="110"/>
      <c r="E73" s="110"/>
      <c r="F73" s="110"/>
      <c r="G73" s="110"/>
      <c r="Y73" s="110"/>
      <c r="Z73" s="110"/>
      <c r="AA73" s="110"/>
      <c r="AB73" s="110"/>
      <c r="AC73" s="110"/>
      <c r="AD73" s="110"/>
    </row>
    <row r="74" spans="1:30">
      <c r="A74" s="123"/>
      <c r="B74" s="123"/>
      <c r="C74" s="110"/>
      <c r="D74" s="110"/>
      <c r="E74" s="110"/>
      <c r="F74" s="110"/>
      <c r="G74" s="110"/>
      <c r="Y74" s="110"/>
      <c r="Z74" s="110"/>
      <c r="AA74" s="110"/>
      <c r="AB74" s="110"/>
      <c r="AC74" s="110"/>
      <c r="AD74" s="110"/>
    </row>
    <row r="75" spans="1:30">
      <c r="A75" s="123"/>
      <c r="B75" s="123"/>
      <c r="C75" s="110"/>
      <c r="D75" s="110"/>
      <c r="E75" s="110"/>
      <c r="F75" s="110"/>
      <c r="G75" s="110"/>
      <c r="Y75" s="110"/>
      <c r="Z75" s="110"/>
      <c r="AA75" s="110"/>
      <c r="AB75" s="110"/>
      <c r="AC75" s="110"/>
      <c r="AD75" s="110"/>
    </row>
    <row r="76" spans="1:30">
      <c r="A76" s="123"/>
      <c r="B76" s="123"/>
      <c r="C76" s="110"/>
      <c r="D76" s="110"/>
      <c r="E76" s="110"/>
      <c r="F76" s="110"/>
      <c r="G76" s="110"/>
      <c r="Y76" s="110"/>
      <c r="Z76" s="110"/>
      <c r="AA76" s="110"/>
      <c r="AB76" s="110"/>
      <c r="AC76" s="110"/>
      <c r="AD76" s="110"/>
    </row>
    <row r="77" spans="1:30">
      <c r="A77" s="123"/>
      <c r="B77" s="123"/>
      <c r="C77" s="110"/>
      <c r="D77" s="110"/>
      <c r="E77" s="110"/>
      <c r="F77" s="110"/>
      <c r="G77" s="110"/>
      <c r="Y77" s="110"/>
      <c r="Z77" s="110"/>
      <c r="AA77" s="110"/>
      <c r="AB77" s="110"/>
      <c r="AC77" s="110"/>
      <c r="AD77" s="110"/>
    </row>
    <row r="78" spans="1:30">
      <c r="A78" s="123"/>
      <c r="B78" s="123"/>
      <c r="C78" s="110"/>
      <c r="D78" s="110"/>
      <c r="E78" s="110"/>
      <c r="F78" s="110"/>
      <c r="G78" s="110"/>
      <c r="Y78" s="110"/>
      <c r="Z78" s="110"/>
      <c r="AA78" s="110"/>
      <c r="AB78" s="110"/>
      <c r="AC78" s="110"/>
      <c r="AD78" s="110"/>
    </row>
    <row r="79" spans="1:30">
      <c r="A79" s="123"/>
      <c r="B79" s="123"/>
      <c r="C79" s="110"/>
      <c r="D79" s="110"/>
      <c r="E79" s="110"/>
      <c r="F79" s="110"/>
      <c r="G79" s="110"/>
      <c r="Y79" s="110"/>
      <c r="Z79" s="110"/>
      <c r="AA79" s="110"/>
      <c r="AB79" s="110"/>
      <c r="AC79" s="110"/>
      <c r="AD79" s="110"/>
    </row>
    <row r="80" spans="1:30">
      <c r="A80" s="123"/>
      <c r="B80" s="123"/>
      <c r="C80" s="110"/>
      <c r="D80" s="110"/>
      <c r="E80" s="110"/>
      <c r="F80" s="110"/>
      <c r="G80" s="110"/>
      <c r="Y80" s="110"/>
      <c r="Z80" s="110"/>
      <c r="AA80" s="110"/>
      <c r="AB80" s="110"/>
      <c r="AC80" s="110"/>
      <c r="AD80" s="110"/>
    </row>
    <row r="81" spans="1:30">
      <c r="A81" s="123"/>
      <c r="B81" s="123"/>
      <c r="C81" s="110"/>
      <c r="D81" s="110"/>
      <c r="E81" s="110"/>
      <c r="F81" s="110"/>
      <c r="G81" s="110"/>
      <c r="Y81" s="110"/>
      <c r="Z81" s="110"/>
      <c r="AA81" s="110"/>
      <c r="AB81" s="110"/>
      <c r="AC81" s="110"/>
      <c r="AD81" s="110"/>
    </row>
    <row r="82" spans="1:30">
      <c r="A82" s="123"/>
      <c r="B82" s="123"/>
      <c r="C82" s="110"/>
      <c r="D82" s="110"/>
      <c r="E82" s="110"/>
      <c r="F82" s="110"/>
      <c r="G82" s="110"/>
      <c r="Y82" s="110"/>
      <c r="Z82" s="110"/>
      <c r="AA82" s="110"/>
      <c r="AB82" s="110"/>
      <c r="AC82" s="110"/>
      <c r="AD82" s="110"/>
    </row>
    <row r="83" spans="1:30">
      <c r="A83" s="123"/>
      <c r="B83" s="123"/>
      <c r="C83" s="110"/>
      <c r="D83" s="110"/>
      <c r="E83" s="110"/>
      <c r="F83" s="110"/>
      <c r="G83" s="110"/>
      <c r="Y83" s="110"/>
      <c r="Z83" s="110"/>
      <c r="AA83" s="110"/>
      <c r="AB83" s="110"/>
      <c r="AC83" s="110"/>
      <c r="AD83" s="110"/>
    </row>
    <row r="84" spans="1:30">
      <c r="A84" s="123"/>
      <c r="B84" s="123"/>
      <c r="C84" s="110"/>
      <c r="D84" s="110"/>
      <c r="E84" s="110"/>
      <c r="F84" s="110"/>
      <c r="G84" s="110"/>
      <c r="Y84" s="110"/>
      <c r="Z84" s="110"/>
      <c r="AA84" s="110"/>
      <c r="AB84" s="110"/>
      <c r="AC84" s="110"/>
      <c r="AD84" s="110"/>
    </row>
    <row r="85" spans="1:30">
      <c r="A85" s="123"/>
      <c r="B85" s="123"/>
      <c r="C85" s="110"/>
      <c r="D85" s="110"/>
      <c r="E85" s="110"/>
      <c r="F85" s="110"/>
      <c r="G85" s="110"/>
      <c r="Y85" s="110"/>
      <c r="Z85" s="110"/>
      <c r="AA85" s="110"/>
      <c r="AB85" s="110"/>
      <c r="AC85" s="110"/>
      <c r="AD85" s="110"/>
    </row>
    <row r="86" spans="1:30">
      <c r="A86" s="123"/>
      <c r="B86" s="123"/>
      <c r="C86" s="110"/>
      <c r="D86" s="110"/>
      <c r="E86" s="110"/>
      <c r="F86" s="110"/>
      <c r="G86" s="110"/>
      <c r="Y86" s="110"/>
      <c r="Z86" s="110"/>
      <c r="AA86" s="110"/>
      <c r="AB86" s="110"/>
      <c r="AC86" s="110"/>
      <c r="AD86" s="110"/>
    </row>
    <row r="87" spans="1:30">
      <c r="A87" s="123"/>
      <c r="B87" s="123"/>
      <c r="C87" s="110"/>
      <c r="D87" s="110"/>
      <c r="E87" s="110"/>
      <c r="F87" s="110"/>
      <c r="G87" s="110"/>
      <c r="Y87" s="110"/>
      <c r="Z87" s="110"/>
      <c r="AA87" s="110"/>
      <c r="AB87" s="110"/>
      <c r="AC87" s="110"/>
      <c r="AD87" s="110"/>
    </row>
    <row r="88" spans="1:30">
      <c r="A88" s="123"/>
      <c r="B88" s="123"/>
      <c r="C88" s="110"/>
      <c r="D88" s="110"/>
      <c r="E88" s="110"/>
      <c r="F88" s="110"/>
      <c r="G88" s="110"/>
      <c r="Y88" s="110"/>
      <c r="Z88" s="110"/>
      <c r="AA88" s="110"/>
      <c r="AB88" s="110"/>
      <c r="AC88" s="110"/>
      <c r="AD88" s="110"/>
    </row>
    <row r="89" spans="1:30">
      <c r="A89" s="123"/>
      <c r="B89" s="123"/>
      <c r="C89" s="110"/>
      <c r="D89" s="110"/>
      <c r="E89" s="110"/>
      <c r="F89" s="110"/>
      <c r="G89" s="110"/>
      <c r="Y89" s="110"/>
      <c r="Z89" s="110"/>
      <c r="AA89" s="110"/>
      <c r="AB89" s="110"/>
      <c r="AC89" s="110"/>
      <c r="AD89" s="110"/>
    </row>
    <row r="90" spans="1:30">
      <c r="A90" s="123"/>
      <c r="B90" s="123"/>
      <c r="C90" s="110"/>
      <c r="D90" s="110"/>
      <c r="E90" s="110"/>
      <c r="F90" s="110"/>
      <c r="G90" s="110"/>
      <c r="Y90" s="110"/>
      <c r="Z90" s="110"/>
      <c r="AA90" s="110"/>
      <c r="AB90" s="110"/>
      <c r="AC90" s="110"/>
      <c r="AD90" s="110"/>
    </row>
    <row r="91" spans="1:30">
      <c r="A91" s="123"/>
      <c r="B91" s="123"/>
      <c r="C91" s="110"/>
      <c r="D91" s="110"/>
      <c r="E91" s="110"/>
      <c r="F91" s="110"/>
      <c r="G91" s="110"/>
      <c r="Y91" s="110"/>
      <c r="Z91" s="110"/>
      <c r="AA91" s="110"/>
      <c r="AB91" s="110"/>
      <c r="AC91" s="110"/>
      <c r="AD91" s="110"/>
    </row>
    <row r="92" spans="1:30">
      <c r="A92" s="123"/>
      <c r="B92" s="123"/>
      <c r="C92" s="110"/>
      <c r="D92" s="110"/>
      <c r="E92" s="110"/>
      <c r="F92" s="110"/>
      <c r="G92" s="110"/>
      <c r="Y92" s="110"/>
      <c r="Z92" s="110"/>
      <c r="AA92" s="110"/>
      <c r="AB92" s="110"/>
      <c r="AC92" s="110"/>
      <c r="AD92" s="110"/>
    </row>
    <row r="93" spans="1:30">
      <c r="A93" s="123"/>
      <c r="B93" s="123"/>
      <c r="C93" s="110"/>
      <c r="D93" s="110"/>
      <c r="E93" s="110"/>
      <c r="F93" s="110"/>
      <c r="G93" s="110"/>
      <c r="Y93" s="110"/>
      <c r="Z93" s="110"/>
      <c r="AA93" s="110"/>
      <c r="AB93" s="110"/>
      <c r="AC93" s="110"/>
      <c r="AD93" s="110"/>
    </row>
    <row r="94" spans="1:30">
      <c r="A94" s="123"/>
      <c r="B94" s="123"/>
      <c r="C94" s="110"/>
      <c r="D94" s="110"/>
      <c r="E94" s="110"/>
      <c r="F94" s="110"/>
      <c r="G94" s="110"/>
      <c r="Y94" s="110"/>
      <c r="Z94" s="110"/>
      <c r="AA94" s="110"/>
      <c r="AB94" s="110"/>
      <c r="AC94" s="110"/>
      <c r="AD94" s="110"/>
    </row>
    <row r="95" spans="1:30">
      <c r="A95" s="123"/>
      <c r="B95" s="123"/>
      <c r="C95" s="110"/>
      <c r="D95" s="110"/>
      <c r="E95" s="110"/>
      <c r="F95" s="110"/>
      <c r="G95" s="110"/>
      <c r="Y95" s="110"/>
      <c r="Z95" s="110"/>
      <c r="AA95" s="110"/>
      <c r="AB95" s="110"/>
      <c r="AC95" s="110"/>
      <c r="AD95" s="110"/>
    </row>
    <row r="96" spans="1:30">
      <c r="A96" s="123"/>
      <c r="B96" s="123"/>
      <c r="C96" s="110"/>
      <c r="D96" s="110"/>
      <c r="E96" s="110"/>
      <c r="F96" s="110"/>
      <c r="G96" s="110"/>
      <c r="Y96" s="110"/>
      <c r="Z96" s="110"/>
      <c r="AA96" s="110"/>
      <c r="AB96" s="110"/>
      <c r="AC96" s="110"/>
      <c r="AD96" s="110"/>
    </row>
    <row r="97" spans="1:30">
      <c r="A97" s="123"/>
      <c r="B97" s="123"/>
      <c r="C97" s="110"/>
      <c r="D97" s="110"/>
      <c r="E97" s="110"/>
      <c r="F97" s="110"/>
      <c r="G97" s="110"/>
      <c r="Y97" s="110"/>
      <c r="Z97" s="110"/>
      <c r="AA97" s="110"/>
      <c r="AB97" s="110"/>
      <c r="AC97" s="110"/>
      <c r="AD97" s="110"/>
    </row>
    <row r="98" spans="1:30">
      <c r="A98" s="123"/>
      <c r="B98" s="123"/>
      <c r="C98" s="110"/>
      <c r="D98" s="110"/>
      <c r="E98" s="110"/>
      <c r="F98" s="110"/>
      <c r="G98" s="110"/>
      <c r="Y98" s="110"/>
      <c r="Z98" s="110"/>
      <c r="AA98" s="110"/>
      <c r="AB98" s="110"/>
      <c r="AC98" s="110"/>
      <c r="AD98" s="110"/>
    </row>
    <row r="99" spans="1:30">
      <c r="A99" s="123"/>
      <c r="B99" s="123"/>
      <c r="C99" s="110"/>
      <c r="D99" s="110"/>
      <c r="E99" s="110"/>
      <c r="F99" s="110"/>
      <c r="G99" s="110"/>
      <c r="Y99" s="110"/>
      <c r="Z99" s="110"/>
      <c r="AA99" s="110"/>
      <c r="AB99" s="110"/>
      <c r="AC99" s="110"/>
      <c r="AD99" s="110"/>
    </row>
    <row r="100" spans="1:30">
      <c r="A100" s="123"/>
      <c r="B100" s="123"/>
      <c r="C100" s="110"/>
      <c r="D100" s="110"/>
      <c r="E100" s="110"/>
      <c r="F100" s="110"/>
      <c r="G100" s="110"/>
      <c r="Y100" s="110"/>
      <c r="Z100" s="110"/>
      <c r="AA100" s="110"/>
      <c r="AB100" s="110"/>
      <c r="AC100" s="110"/>
      <c r="AD100" s="110"/>
    </row>
    <row r="101" spans="1:30">
      <c r="A101" s="123"/>
      <c r="B101" s="123"/>
      <c r="C101" s="110"/>
      <c r="D101" s="110"/>
      <c r="E101" s="110"/>
      <c r="F101" s="110"/>
      <c r="G101" s="110"/>
      <c r="Y101" s="110"/>
      <c r="Z101" s="110"/>
      <c r="AA101" s="110"/>
      <c r="AB101" s="110"/>
      <c r="AC101" s="110"/>
      <c r="AD101" s="110"/>
    </row>
    <row r="102" spans="1:30">
      <c r="A102" s="123"/>
      <c r="B102" s="123"/>
      <c r="C102" s="110"/>
      <c r="D102" s="110"/>
      <c r="E102" s="110"/>
      <c r="F102" s="110"/>
      <c r="G102" s="110"/>
      <c r="Y102" s="110"/>
      <c r="Z102" s="110"/>
      <c r="AA102" s="110"/>
      <c r="AB102" s="110"/>
      <c r="AC102" s="110"/>
      <c r="AD102" s="110"/>
    </row>
    <row r="103" spans="1:30">
      <c r="A103" s="123"/>
      <c r="B103" s="123"/>
      <c r="C103" s="110"/>
      <c r="D103" s="110"/>
      <c r="E103" s="110"/>
      <c r="F103" s="110"/>
      <c r="G103" s="110"/>
      <c r="Y103" s="110"/>
      <c r="Z103" s="110"/>
      <c r="AA103" s="110"/>
      <c r="AB103" s="110"/>
      <c r="AC103" s="110"/>
      <c r="AD103" s="110"/>
    </row>
    <row r="104" spans="1:30">
      <c r="A104" s="123"/>
      <c r="B104" s="123"/>
      <c r="C104" s="110"/>
      <c r="D104" s="110"/>
      <c r="E104" s="110"/>
      <c r="F104" s="110"/>
      <c r="G104" s="110"/>
      <c r="Y104" s="110"/>
      <c r="Z104" s="110"/>
      <c r="AA104" s="110"/>
      <c r="AB104" s="110"/>
      <c r="AC104" s="110"/>
      <c r="AD104" s="110"/>
    </row>
    <row r="105" spans="1:30">
      <c r="A105" s="123"/>
      <c r="B105" s="123"/>
      <c r="C105" s="110"/>
      <c r="D105" s="110"/>
      <c r="E105" s="110"/>
      <c r="F105" s="110"/>
      <c r="G105" s="110"/>
      <c r="Y105" s="110"/>
      <c r="Z105" s="110"/>
      <c r="AA105" s="110"/>
      <c r="AB105" s="110"/>
      <c r="AC105" s="110"/>
      <c r="AD105" s="110"/>
    </row>
    <row r="106" spans="1:30">
      <c r="A106" s="123"/>
      <c r="B106" s="123"/>
      <c r="C106" s="110"/>
      <c r="D106" s="110"/>
      <c r="E106" s="110"/>
      <c r="F106" s="110"/>
      <c r="G106" s="110"/>
      <c r="Y106" s="110"/>
      <c r="Z106" s="110"/>
      <c r="AA106" s="110"/>
      <c r="AB106" s="110"/>
      <c r="AC106" s="110"/>
      <c r="AD106" s="110"/>
    </row>
    <row r="107" spans="1:30">
      <c r="A107" s="123"/>
      <c r="B107" s="123"/>
      <c r="C107" s="110"/>
      <c r="D107" s="110"/>
      <c r="E107" s="110"/>
      <c r="F107" s="110"/>
      <c r="G107" s="110"/>
      <c r="Y107" s="110"/>
      <c r="Z107" s="110"/>
      <c r="AA107" s="110"/>
      <c r="AB107" s="110"/>
      <c r="AC107" s="110"/>
      <c r="AD107" s="110"/>
    </row>
    <row r="108" spans="1:30">
      <c r="A108" s="123"/>
      <c r="B108" s="123"/>
      <c r="C108" s="110"/>
      <c r="D108" s="110"/>
      <c r="E108" s="110"/>
      <c r="F108" s="110"/>
      <c r="G108" s="110"/>
      <c r="Y108" s="110"/>
      <c r="Z108" s="110"/>
      <c r="AA108" s="110"/>
      <c r="AB108" s="110"/>
      <c r="AC108" s="110"/>
      <c r="AD108" s="110"/>
    </row>
    <row r="109" spans="1:30">
      <c r="A109" s="123"/>
      <c r="B109" s="123"/>
      <c r="C109" s="110"/>
      <c r="D109" s="110"/>
      <c r="E109" s="110"/>
      <c r="F109" s="110"/>
      <c r="G109" s="110"/>
      <c r="Y109" s="110"/>
      <c r="Z109" s="110"/>
      <c r="AA109" s="110"/>
      <c r="AB109" s="110"/>
      <c r="AC109" s="110"/>
      <c r="AD109" s="110"/>
    </row>
    <row r="110" spans="1:30">
      <c r="A110" s="123"/>
      <c r="B110" s="123"/>
      <c r="C110" s="110"/>
      <c r="D110" s="110"/>
      <c r="E110" s="110"/>
      <c r="F110" s="110"/>
      <c r="G110" s="110"/>
      <c r="Y110" s="110"/>
      <c r="Z110" s="110"/>
      <c r="AA110" s="110"/>
      <c r="AB110" s="110"/>
      <c r="AC110" s="110"/>
      <c r="AD110" s="110"/>
    </row>
    <row r="111" spans="1:30">
      <c r="A111" s="123"/>
      <c r="B111" s="123"/>
      <c r="C111" s="110"/>
      <c r="D111" s="110"/>
      <c r="E111" s="110"/>
      <c r="F111" s="110"/>
      <c r="G111" s="110"/>
      <c r="Y111" s="110"/>
      <c r="Z111" s="110"/>
      <c r="AA111" s="110"/>
      <c r="AB111" s="110"/>
      <c r="AC111" s="110"/>
      <c r="AD111" s="110"/>
    </row>
    <row r="112" spans="1:30">
      <c r="A112" s="123"/>
      <c r="B112" s="123"/>
      <c r="C112" s="110"/>
      <c r="D112" s="110"/>
      <c r="E112" s="110"/>
      <c r="F112" s="110"/>
      <c r="G112" s="110"/>
      <c r="Y112" s="110"/>
      <c r="Z112" s="110"/>
      <c r="AA112" s="110"/>
      <c r="AB112" s="110"/>
      <c r="AC112" s="110"/>
      <c r="AD112" s="110"/>
    </row>
    <row r="113" spans="1:30">
      <c r="A113" s="123"/>
      <c r="B113" s="123"/>
      <c r="C113" s="110"/>
      <c r="D113" s="110"/>
      <c r="E113" s="110"/>
      <c r="F113" s="110"/>
      <c r="G113" s="110"/>
      <c r="Y113" s="110"/>
      <c r="Z113" s="110"/>
      <c r="AA113" s="110"/>
      <c r="AB113" s="110"/>
      <c r="AC113" s="110"/>
      <c r="AD113" s="110"/>
    </row>
    <row r="114" spans="1:30">
      <c r="A114" s="123"/>
      <c r="B114" s="123"/>
      <c r="C114" s="110"/>
      <c r="D114" s="110"/>
      <c r="E114" s="110"/>
      <c r="F114" s="110"/>
      <c r="G114" s="110"/>
      <c r="Y114" s="110"/>
      <c r="Z114" s="110"/>
      <c r="AA114" s="110"/>
      <c r="AB114" s="110"/>
      <c r="AC114" s="110"/>
      <c r="AD114" s="110"/>
    </row>
    <row r="115" spans="1:30">
      <c r="A115" s="123"/>
      <c r="B115" s="123"/>
      <c r="C115" s="110"/>
      <c r="D115" s="110"/>
      <c r="E115" s="110"/>
      <c r="F115" s="110"/>
      <c r="G115" s="110"/>
      <c r="Y115" s="110"/>
      <c r="Z115" s="110"/>
      <c r="AA115" s="110"/>
      <c r="AB115" s="110"/>
      <c r="AC115" s="110"/>
      <c r="AD115" s="110"/>
    </row>
    <row r="116" spans="1:30">
      <c r="A116" s="123"/>
      <c r="B116" s="123"/>
      <c r="C116" s="110"/>
      <c r="D116" s="110"/>
      <c r="E116" s="110"/>
      <c r="F116" s="110"/>
      <c r="G116" s="110"/>
      <c r="Y116" s="110"/>
      <c r="Z116" s="110"/>
      <c r="AA116" s="110"/>
      <c r="AB116" s="110"/>
      <c r="AC116" s="110"/>
      <c r="AD116" s="110"/>
    </row>
    <row r="117" spans="1:30">
      <c r="A117" s="123"/>
      <c r="B117" s="123"/>
      <c r="C117" s="110"/>
      <c r="D117" s="110"/>
      <c r="E117" s="110"/>
      <c r="F117" s="110"/>
      <c r="G117" s="110"/>
      <c r="Y117" s="110"/>
      <c r="Z117" s="110"/>
      <c r="AA117" s="110"/>
      <c r="AB117" s="110"/>
      <c r="AC117" s="110"/>
      <c r="AD117" s="110"/>
    </row>
    <row r="118" spans="1:30">
      <c r="A118" s="123"/>
      <c r="B118" s="123"/>
      <c r="C118" s="110"/>
      <c r="D118" s="110"/>
      <c r="E118" s="110"/>
      <c r="F118" s="110"/>
      <c r="G118" s="110"/>
      <c r="Y118" s="110"/>
      <c r="Z118" s="110"/>
      <c r="AA118" s="110"/>
      <c r="AB118" s="110"/>
      <c r="AC118" s="110"/>
      <c r="AD118" s="110"/>
    </row>
    <row r="119" spans="1:30">
      <c r="A119" s="123"/>
      <c r="B119" s="123"/>
      <c r="C119" s="110"/>
      <c r="D119" s="110"/>
      <c r="E119" s="110"/>
      <c r="F119" s="110"/>
      <c r="G119" s="110"/>
      <c r="Y119" s="110"/>
      <c r="Z119" s="110"/>
      <c r="AA119" s="110"/>
      <c r="AB119" s="110"/>
      <c r="AC119" s="110"/>
      <c r="AD119" s="110"/>
    </row>
    <row r="120" spans="1:30">
      <c r="A120" s="123"/>
      <c r="B120" s="123"/>
      <c r="C120" s="110"/>
      <c r="D120" s="110"/>
      <c r="E120" s="110"/>
      <c r="F120" s="110"/>
      <c r="G120" s="110"/>
      <c r="Y120" s="110"/>
      <c r="Z120" s="110"/>
      <c r="AA120" s="110"/>
      <c r="AB120" s="110"/>
      <c r="AC120" s="110"/>
      <c r="AD120" s="110"/>
    </row>
    <row r="121" spans="1:30">
      <c r="A121" s="123"/>
      <c r="B121" s="123"/>
      <c r="C121" s="110"/>
      <c r="D121" s="110"/>
      <c r="E121" s="110"/>
      <c r="F121" s="110"/>
      <c r="G121" s="110"/>
      <c r="Y121" s="110"/>
      <c r="Z121" s="110"/>
      <c r="AA121" s="110"/>
      <c r="AB121" s="110"/>
      <c r="AC121" s="110"/>
      <c r="AD121" s="110"/>
    </row>
    <row r="122" spans="1:30">
      <c r="A122" s="123"/>
      <c r="B122" s="123"/>
      <c r="C122" s="110"/>
      <c r="D122" s="110"/>
      <c r="E122" s="110"/>
      <c r="F122" s="110"/>
      <c r="G122" s="110"/>
      <c r="Y122" s="110"/>
      <c r="Z122" s="110"/>
      <c r="AA122" s="110"/>
      <c r="AB122" s="110"/>
      <c r="AC122" s="110"/>
      <c r="AD122" s="110"/>
    </row>
    <row r="123" spans="1:30">
      <c r="A123" s="123"/>
      <c r="B123" s="123"/>
      <c r="C123" s="110"/>
      <c r="D123" s="110"/>
      <c r="E123" s="110"/>
      <c r="F123" s="110"/>
      <c r="G123" s="110"/>
      <c r="Y123" s="110"/>
      <c r="Z123" s="110"/>
      <c r="AA123" s="110"/>
      <c r="AB123" s="110"/>
      <c r="AC123" s="110"/>
      <c r="AD123" s="110"/>
    </row>
    <row r="124" spans="1:30">
      <c r="A124" s="123"/>
      <c r="B124" s="123"/>
      <c r="C124" s="110"/>
      <c r="D124" s="110"/>
      <c r="E124" s="110"/>
      <c r="F124" s="110"/>
      <c r="G124" s="110"/>
      <c r="Y124" s="110"/>
      <c r="Z124" s="110"/>
      <c r="AA124" s="110"/>
      <c r="AB124" s="110"/>
      <c r="AC124" s="110"/>
      <c r="AD124" s="110"/>
    </row>
    <row r="125" spans="1:30">
      <c r="A125" s="123"/>
      <c r="B125" s="123"/>
      <c r="C125" s="110"/>
      <c r="D125" s="110"/>
      <c r="E125" s="110"/>
      <c r="F125" s="110"/>
      <c r="G125" s="110"/>
      <c r="Y125" s="110"/>
      <c r="Z125" s="110"/>
      <c r="AA125" s="110"/>
      <c r="AB125" s="110"/>
      <c r="AC125" s="110"/>
      <c r="AD125" s="110"/>
    </row>
    <row r="126" spans="1:30">
      <c r="A126" s="123"/>
      <c r="B126" s="123"/>
      <c r="C126" s="110"/>
      <c r="D126" s="110"/>
      <c r="E126" s="110"/>
      <c r="F126" s="110"/>
      <c r="G126" s="110"/>
      <c r="Y126" s="110"/>
      <c r="Z126" s="110"/>
      <c r="AA126" s="110"/>
      <c r="AB126" s="110"/>
      <c r="AC126" s="110"/>
      <c r="AD126" s="110"/>
    </row>
    <row r="127" spans="1:30">
      <c r="A127" s="123"/>
      <c r="B127" s="123"/>
      <c r="C127" s="110"/>
      <c r="D127" s="110"/>
      <c r="E127" s="110"/>
      <c r="F127" s="110"/>
      <c r="G127" s="110"/>
      <c r="Y127" s="110"/>
      <c r="Z127" s="110"/>
      <c r="AA127" s="110"/>
      <c r="AB127" s="110"/>
      <c r="AC127" s="110"/>
      <c r="AD127" s="110"/>
    </row>
    <row r="128" spans="1:30">
      <c r="A128" s="123"/>
      <c r="B128" s="123"/>
      <c r="C128" s="110"/>
      <c r="D128" s="110"/>
      <c r="E128" s="110"/>
      <c r="F128" s="110"/>
      <c r="G128" s="110"/>
      <c r="Y128" s="110"/>
      <c r="Z128" s="110"/>
      <c r="AA128" s="110"/>
      <c r="AB128" s="110"/>
      <c r="AC128" s="110"/>
      <c r="AD128" s="110"/>
    </row>
    <row r="129" spans="1:30">
      <c r="A129" s="123"/>
      <c r="B129" s="123"/>
      <c r="C129" s="110"/>
      <c r="D129" s="110"/>
      <c r="E129" s="110"/>
      <c r="F129" s="110"/>
      <c r="G129" s="110"/>
      <c r="Y129" s="110"/>
      <c r="Z129" s="110"/>
      <c r="AA129" s="110"/>
      <c r="AB129" s="110"/>
      <c r="AC129" s="110"/>
      <c r="AD129" s="110"/>
    </row>
    <row r="130" spans="1:30">
      <c r="A130" s="123"/>
      <c r="B130" s="123"/>
      <c r="C130" s="110"/>
      <c r="D130" s="110"/>
      <c r="E130" s="110"/>
      <c r="F130" s="110"/>
      <c r="G130" s="110"/>
      <c r="Y130" s="110"/>
      <c r="Z130" s="110"/>
      <c r="AA130" s="110"/>
      <c r="AB130" s="110"/>
      <c r="AC130" s="110"/>
      <c r="AD130" s="110"/>
    </row>
    <row r="131" spans="1:30">
      <c r="A131" s="123"/>
      <c r="B131" s="123"/>
      <c r="C131" s="110"/>
      <c r="D131" s="110"/>
      <c r="E131" s="110"/>
      <c r="F131" s="110"/>
      <c r="G131" s="110"/>
      <c r="Y131" s="110"/>
      <c r="Z131" s="110"/>
      <c r="AA131" s="110"/>
      <c r="AB131" s="110"/>
      <c r="AC131" s="110"/>
      <c r="AD131" s="110"/>
    </row>
    <row r="132" spans="1:30">
      <c r="A132" s="123"/>
      <c r="B132" s="123"/>
      <c r="C132" s="110"/>
      <c r="D132" s="110"/>
      <c r="E132" s="110"/>
      <c r="F132" s="110"/>
      <c r="G132" s="110"/>
      <c r="Y132" s="110"/>
      <c r="Z132" s="110"/>
      <c r="AA132" s="110"/>
      <c r="AB132" s="110"/>
      <c r="AC132" s="110"/>
      <c r="AD132" s="110"/>
    </row>
    <row r="133" spans="1:30">
      <c r="A133" s="123"/>
      <c r="B133" s="123"/>
      <c r="C133" s="110"/>
      <c r="D133" s="110"/>
      <c r="E133" s="110"/>
      <c r="F133" s="110"/>
      <c r="G133" s="110"/>
      <c r="Y133" s="110"/>
      <c r="Z133" s="110"/>
      <c r="AA133" s="110"/>
      <c r="AB133" s="110"/>
      <c r="AC133" s="110"/>
      <c r="AD133" s="110"/>
    </row>
    <row r="134" spans="1:30">
      <c r="A134" s="123"/>
      <c r="B134" s="123"/>
      <c r="C134" s="110"/>
      <c r="D134" s="110"/>
      <c r="E134" s="110"/>
      <c r="F134" s="110"/>
      <c r="G134" s="110"/>
      <c r="Y134" s="110"/>
      <c r="Z134" s="110"/>
      <c r="AA134" s="110"/>
      <c r="AB134" s="110"/>
      <c r="AC134" s="110"/>
      <c r="AD134" s="110"/>
    </row>
    <row r="135" spans="1:30">
      <c r="A135" s="123"/>
      <c r="B135" s="123"/>
      <c r="C135" s="110"/>
      <c r="D135" s="110"/>
      <c r="E135" s="110"/>
      <c r="F135" s="110"/>
      <c r="G135" s="110"/>
      <c r="Y135" s="110"/>
      <c r="Z135" s="110"/>
      <c r="AA135" s="110"/>
      <c r="AB135" s="110"/>
      <c r="AC135" s="110"/>
      <c r="AD135" s="110"/>
    </row>
    <row r="136" spans="1:30">
      <c r="A136" s="123"/>
      <c r="B136" s="123"/>
      <c r="C136" s="110"/>
      <c r="D136" s="110"/>
      <c r="E136" s="110"/>
      <c r="F136" s="110"/>
      <c r="G136" s="110"/>
      <c r="Y136" s="110"/>
      <c r="Z136" s="110"/>
      <c r="AA136" s="110"/>
      <c r="AB136" s="110"/>
      <c r="AC136" s="110"/>
      <c r="AD136" s="110"/>
    </row>
    <row r="137" spans="1:30">
      <c r="A137" s="123"/>
      <c r="B137" s="123"/>
      <c r="C137" s="110"/>
      <c r="D137" s="110"/>
      <c r="E137" s="110"/>
      <c r="F137" s="110"/>
      <c r="G137" s="110"/>
      <c r="Y137" s="110"/>
      <c r="Z137" s="110"/>
      <c r="AA137" s="110"/>
      <c r="AB137" s="110"/>
      <c r="AC137" s="110"/>
      <c r="AD137" s="110"/>
    </row>
    <row r="138" spans="1:30">
      <c r="A138" s="124"/>
      <c r="B138" s="124"/>
      <c r="C138" s="109"/>
      <c r="D138" s="109"/>
      <c r="E138" s="109"/>
      <c r="F138" s="109"/>
      <c r="G138" s="112"/>
      <c r="Y138" s="114"/>
      <c r="Z138" s="109"/>
      <c r="AA138" s="109"/>
      <c r="AB138" s="109"/>
      <c r="AC138" s="109"/>
      <c r="AD138" s="109"/>
    </row>
  </sheetData>
  <mergeCells count="16">
    <mergeCell ref="A3:A40"/>
    <mergeCell ref="B3:B19"/>
    <mergeCell ref="A2:G2"/>
    <mergeCell ref="A1:G1"/>
    <mergeCell ref="A41:A63"/>
    <mergeCell ref="B41:B45"/>
    <mergeCell ref="B46:B50"/>
    <mergeCell ref="B53:B58"/>
    <mergeCell ref="B59:B61"/>
    <mergeCell ref="B62:B63"/>
    <mergeCell ref="D3:D4"/>
    <mergeCell ref="E3:E4"/>
    <mergeCell ref="B20:B25"/>
    <mergeCell ref="B26:B33"/>
    <mergeCell ref="B34:B40"/>
    <mergeCell ref="C3:C4"/>
  </mergeCells>
  <dataValidations count="13">
    <dataValidation type="list" allowBlank="1" showInputMessage="1" showErrorMessage="1" sqref="C5:C11" xr:uid="{00000000-0002-0000-0100-000000000000}">
      <formula1>"Kcal pp/day, Household Dietary Diversity Score (HDDS), Food Consumption Score (FCS), Household Hunger Score (HHS), Reduced Coping Strategies Index (rCSI), Household Economy Approach (HEA)"</formula1>
    </dataValidation>
    <dataValidation type="list" allowBlank="1" showInputMessage="1" sqref="C13:C19" xr:uid="{00000000-0002-0000-0100-000001000000}">
      <formula1>"Number of meals/day, Number of food groups consumed, Shifts in expenditure patterns towards cheaper and less nutritious foods, Availability of fortified staple food items, other specify"</formula1>
    </dataValidation>
    <dataValidation type="list" allowBlank="1" showInputMessage="1" showErrorMessage="1" sqref="C27:C29" xr:uid="{00000000-0002-0000-0100-000002000000}">
      <formula1>"Weight-for-height, BMI, MUAC"</formula1>
    </dataValidation>
    <dataValidation type="list" allowBlank="1" showInputMessage="1" promptTitle="Examples of Other data includes:" prompt="Vitamin A supplementation programmes to children under 5 and/or breastfeeding mothers_x000a_Iron and folic acid supplementation programmes to pregnant women" sqref="C31:C33" xr:uid="{00000000-0002-0000-0100-000003000000}">
      <formula1>"Underweight, Admissions to feeding programmes, Prevalence of low birth weight, Household iodized salt consumption, Vitamin A supplementation programmes to children under 5 and/or breastfeeding mothers, Others enter manually)"</formula1>
    </dataValidation>
    <dataValidation type="list" allowBlank="1" showInputMessage="1" showErrorMessage="1" sqref="C35:C36" xr:uid="{00000000-0002-0000-0100-000004000000}">
      <formula1>"Crude Death Rate, Under-5 Death Rate"</formula1>
    </dataValidation>
    <dataValidation type="list" allowBlank="1" showInputMessage="1" prompt="If indicator is not in drop down menu enter manually" sqref="C46:C52" xr:uid="{00000000-0002-0000-0100-000005000000}">
      <formula1>"Average cereal yield (kg per ha), Land ownership/access to land, Remote sensing data, Production figures, other"</formula1>
    </dataValidation>
    <dataValidation type="list" allowBlank="1" showInputMessage="1" prompt="If indicator is not in drop down menu enter manually" sqref="C53:C58" xr:uid="{00000000-0002-0000-0100-000006000000}">
      <formula1>"Prices (staple food items, price trends), Terms of trade, Percentage of population in lowest wealth quintile/wealth index, Percentage of income spent on food, Population under the poverty or food poverty line"</formula1>
    </dataValidation>
    <dataValidation type="list" allowBlank="1" showInputMessage="1" showErrorMessage="1" sqref="C59:C61" xr:uid="{00000000-0002-0000-0100-000007000000}">
      <formula1>"% of HHs with access to improved source of water, Access to improved sanitation facilities, Average distance to water sources, Types of water sources, Food preparation and storage practices, Dietary preferences, others"</formula1>
    </dataValidation>
    <dataValidation type="list" allowBlank="1" showInputMessage="1" prompt="If indicator is not in the drop down list, enter manually_x000a_" sqref="C41:C45" xr:uid="{00000000-0002-0000-0100-000008000000}">
      <formula1>"Natural hazards: drought, floods, earthquakes etc., Disease epidemics (human &amp; animal), Morbidity patterns, HIV/AIDS prevalence, % of people living below the national poverty line, Number of displaced "</formula1>
    </dataValidation>
    <dataValidation type="list" allowBlank="1" showInputMessage="1" showErrorMessage="1" sqref="C21" xr:uid="{00000000-0002-0000-0100-000009000000}">
      <formula1>"Livelihood Coping Strategy Index, -"</formula1>
    </dataValidation>
    <dataValidation type="list" allowBlank="1" showInputMessage="1" showErrorMessage="1" prompt="If indicator is not listed in drop down menu enter manually_x000a_" sqref="C38:C40" xr:uid="{00000000-0002-0000-0100-00000A000000}">
      <formula1>"Infant Mortality Rate, Neonatal mortality, Maternal mortality rate, Case fatality rates, other"</formula1>
    </dataValidation>
    <dataValidation type="list" allowBlank="1" showInputMessage="1" showErrorMessage="1" sqref="G5:G63" xr:uid="{00000000-0002-0000-0100-00000B000000}">
      <formula1>"lean season, pre-lean season, post-harvest, other"</formula1>
    </dataValidation>
    <dataValidation type="list" allowBlank="1" showInputMessage="1" sqref="D5:D63" xr:uid="{00000000-0002-0000-0100-00000C000000}">
      <formula1>"0,1,2,3"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zoomScale="85" zoomScaleNormal="85" workbookViewId="0">
      <selection activeCell="A11" sqref="A11"/>
    </sheetView>
  </sheetViews>
  <sheetFormatPr defaultColWidth="8.7109375" defaultRowHeight="14.45"/>
  <cols>
    <col min="1" max="1" width="20.85546875" customWidth="1"/>
    <col min="2" max="2" width="23.42578125" customWidth="1"/>
    <col min="5" max="5" width="9" customWidth="1"/>
    <col min="6" max="6" width="15.42578125" customWidth="1"/>
    <col min="7" max="7" width="20.28515625" customWidth="1"/>
    <col min="8" max="9" width="19.5703125" customWidth="1"/>
    <col min="10" max="10" width="16.85546875" customWidth="1"/>
    <col min="11" max="11" width="11" customWidth="1"/>
  </cols>
  <sheetData>
    <row r="1" spans="1:11" ht="36.6" customHeight="1">
      <c r="A1" s="283" t="s">
        <v>20</v>
      </c>
      <c r="B1" s="283" t="s">
        <v>21</v>
      </c>
      <c r="C1" s="283" t="s">
        <v>22</v>
      </c>
      <c r="D1" s="283" t="s">
        <v>23</v>
      </c>
      <c r="E1" s="283" t="s">
        <v>24</v>
      </c>
      <c r="F1" s="283" t="s">
        <v>25</v>
      </c>
      <c r="G1" s="283" t="s">
        <v>26</v>
      </c>
      <c r="H1" s="283" t="s">
        <v>27</v>
      </c>
      <c r="I1" s="283" t="s">
        <v>28</v>
      </c>
      <c r="J1" s="283" t="s">
        <v>29</v>
      </c>
      <c r="K1" s="283" t="s">
        <v>30</v>
      </c>
    </row>
    <row r="2" spans="1:11" ht="29.1">
      <c r="A2" s="284" t="s">
        <v>31</v>
      </c>
      <c r="B2" s="284" t="s">
        <v>32</v>
      </c>
      <c r="C2" s="284" t="s">
        <v>33</v>
      </c>
      <c r="D2" s="284" t="s">
        <v>34</v>
      </c>
      <c r="E2" s="284"/>
      <c r="F2" s="284" t="s">
        <v>35</v>
      </c>
      <c r="G2" s="284" t="s">
        <v>36</v>
      </c>
      <c r="H2" s="284" t="s">
        <v>37</v>
      </c>
      <c r="I2" s="285" t="s">
        <v>38</v>
      </c>
      <c r="J2" s="284" t="s">
        <v>39</v>
      </c>
      <c r="K2" s="284" t="s">
        <v>37</v>
      </c>
    </row>
    <row r="3" spans="1:11">
      <c r="A3" s="284" t="s">
        <v>40</v>
      </c>
      <c r="B3" s="284" t="s">
        <v>41</v>
      </c>
      <c r="C3" s="284" t="s">
        <v>42</v>
      </c>
      <c r="D3" s="284" t="s">
        <v>34</v>
      </c>
      <c r="E3" s="284"/>
      <c r="F3" s="284" t="s">
        <v>43</v>
      </c>
      <c r="G3" s="284" t="s">
        <v>36</v>
      </c>
      <c r="H3" s="284"/>
      <c r="I3" s="284"/>
      <c r="J3" s="284"/>
      <c r="K3" s="284"/>
    </row>
    <row r="4" spans="1:11">
      <c r="A4" s="284" t="s">
        <v>44</v>
      </c>
      <c r="B4" s="284" t="s">
        <v>45</v>
      </c>
      <c r="C4" s="284" t="s">
        <v>42</v>
      </c>
      <c r="D4" s="284" t="s">
        <v>34</v>
      </c>
      <c r="E4" s="284"/>
      <c r="F4" s="284" t="s">
        <v>43</v>
      </c>
      <c r="G4" s="284" t="s">
        <v>36</v>
      </c>
      <c r="H4" s="284"/>
      <c r="I4" s="284"/>
      <c r="J4" s="284"/>
      <c r="K4" s="284"/>
    </row>
    <row r="5" spans="1:11">
      <c r="A5" s="284" t="s">
        <v>46</v>
      </c>
      <c r="B5" s="286" t="s">
        <v>47</v>
      </c>
      <c r="C5" s="284" t="s">
        <v>42</v>
      </c>
      <c r="D5" s="286" t="s">
        <v>48</v>
      </c>
      <c r="E5" s="286"/>
      <c r="F5" s="284" t="s">
        <v>43</v>
      </c>
      <c r="G5" s="204" t="s">
        <v>49</v>
      </c>
      <c r="H5" s="286"/>
      <c r="I5" s="286"/>
      <c r="J5" s="286"/>
      <c r="K5" s="286"/>
    </row>
    <row r="6" spans="1:11" ht="21" customHeight="1">
      <c r="A6" s="287" t="s">
        <v>50</v>
      </c>
      <c r="B6" s="287"/>
      <c r="C6" s="287"/>
      <c r="D6" s="287"/>
      <c r="E6" s="287"/>
      <c r="F6" s="287"/>
      <c r="G6" s="205"/>
      <c r="H6" s="287"/>
      <c r="I6" s="287"/>
      <c r="J6" s="287"/>
      <c r="K6" s="287"/>
    </row>
    <row r="7" spans="1:11">
      <c r="A7" s="287" t="s">
        <v>51</v>
      </c>
      <c r="B7" s="287"/>
      <c r="C7" s="287"/>
      <c r="D7" s="287"/>
      <c r="E7" s="287"/>
      <c r="F7" s="287"/>
      <c r="G7" s="205"/>
      <c r="H7" s="287"/>
      <c r="I7" s="287"/>
      <c r="J7" s="287"/>
      <c r="K7" s="287"/>
    </row>
    <row r="8" spans="1:11" ht="21">
      <c r="A8" s="288" t="s">
        <v>52</v>
      </c>
      <c r="B8" s="288"/>
      <c r="C8" s="288"/>
      <c r="D8" s="288"/>
      <c r="E8" s="288"/>
      <c r="F8" s="288"/>
      <c r="G8" s="205"/>
      <c r="H8" s="288"/>
      <c r="I8" s="288"/>
      <c r="J8" s="288"/>
      <c r="K8" s="288"/>
    </row>
    <row r="9" spans="1:11" ht="21">
      <c r="A9" s="288" t="s">
        <v>53</v>
      </c>
      <c r="B9" s="288"/>
      <c r="C9" s="288"/>
      <c r="D9" s="288"/>
      <c r="E9" s="288"/>
      <c r="F9" s="288"/>
      <c r="G9" s="206"/>
      <c r="H9" s="288"/>
      <c r="I9" s="288"/>
      <c r="J9" s="288"/>
      <c r="K9" s="288"/>
    </row>
    <row r="10" spans="1:11" ht="14.45" customHeight="1">
      <c r="A10" s="284" t="s">
        <v>54</v>
      </c>
      <c r="B10" s="286" t="s">
        <v>55</v>
      </c>
      <c r="C10" s="286"/>
      <c r="D10" s="286"/>
      <c r="E10" s="286"/>
      <c r="F10" s="284" t="s">
        <v>56</v>
      </c>
      <c r="G10" s="204" t="s">
        <v>57</v>
      </c>
      <c r="H10" s="286"/>
      <c r="I10" s="286"/>
      <c r="J10" s="286"/>
      <c r="K10" s="286"/>
    </row>
    <row r="11" spans="1:11">
      <c r="A11" s="287" t="s">
        <v>58</v>
      </c>
      <c r="B11" s="287"/>
      <c r="C11" s="287"/>
      <c r="D11" s="287"/>
      <c r="E11" s="287"/>
      <c r="F11" s="287"/>
      <c r="G11" s="205"/>
      <c r="H11" s="287"/>
      <c r="I11" s="287"/>
      <c r="J11" s="287"/>
      <c r="K11" s="287"/>
    </row>
    <row r="12" spans="1:11">
      <c r="A12" s="287" t="s">
        <v>59</v>
      </c>
      <c r="B12" s="287"/>
      <c r="C12" s="287"/>
      <c r="D12" s="287"/>
      <c r="E12" s="287"/>
      <c r="F12" s="287"/>
      <c r="G12" s="205"/>
      <c r="H12" s="287"/>
      <c r="I12" s="287"/>
      <c r="J12" s="287"/>
      <c r="K12" s="287"/>
    </row>
    <row r="13" spans="1:11" ht="21">
      <c r="A13" s="288" t="s">
        <v>52</v>
      </c>
      <c r="B13" s="288"/>
      <c r="C13" s="288"/>
      <c r="D13" s="288"/>
      <c r="E13" s="288"/>
      <c r="F13" s="288"/>
      <c r="G13" s="205"/>
      <c r="H13" s="288"/>
      <c r="I13" s="288"/>
      <c r="J13" s="288"/>
      <c r="K13" s="288"/>
    </row>
    <row r="14" spans="1:11" ht="21">
      <c r="A14" s="288" t="s">
        <v>53</v>
      </c>
      <c r="B14" s="288"/>
      <c r="C14" s="288"/>
      <c r="D14" s="288"/>
      <c r="E14" s="288"/>
      <c r="F14" s="288"/>
      <c r="G14" s="206"/>
      <c r="H14" s="288"/>
      <c r="I14" s="288"/>
      <c r="J14" s="288"/>
      <c r="K14" s="288"/>
    </row>
    <row r="15" spans="1:11" ht="14.45" customHeight="1">
      <c r="A15" s="284" t="s">
        <v>60</v>
      </c>
      <c r="B15" s="286"/>
      <c r="C15" s="286"/>
      <c r="D15" s="286"/>
      <c r="E15" s="286"/>
      <c r="F15" s="284" t="s">
        <v>56</v>
      </c>
      <c r="G15" s="204" t="s">
        <v>61</v>
      </c>
      <c r="H15" s="286"/>
      <c r="I15" s="286"/>
      <c r="J15" s="286"/>
      <c r="K15" s="286"/>
    </row>
    <row r="16" spans="1:11">
      <c r="A16" s="287" t="s">
        <v>62</v>
      </c>
      <c r="B16" s="287"/>
      <c r="C16" s="287"/>
      <c r="D16" s="287"/>
      <c r="E16" s="287"/>
      <c r="F16" s="287"/>
      <c r="G16" s="205"/>
      <c r="H16" s="287"/>
      <c r="I16" s="287"/>
      <c r="J16" s="287"/>
      <c r="K16" s="287"/>
    </row>
    <row r="17" spans="1:11">
      <c r="A17" s="287" t="s">
        <v>63</v>
      </c>
      <c r="B17" s="287"/>
      <c r="C17" s="287"/>
      <c r="D17" s="287"/>
      <c r="E17" s="287"/>
      <c r="F17" s="287"/>
      <c r="G17" s="205"/>
      <c r="H17" s="287"/>
      <c r="I17" s="287"/>
      <c r="J17" s="287"/>
      <c r="K17" s="287"/>
    </row>
    <row r="18" spans="1:11" ht="21">
      <c r="A18" s="288" t="s">
        <v>52</v>
      </c>
      <c r="B18" s="288"/>
      <c r="C18" s="288"/>
      <c r="D18" s="288"/>
      <c r="E18" s="288"/>
      <c r="F18" s="288"/>
      <c r="G18" s="205"/>
      <c r="H18" s="288"/>
      <c r="I18" s="288"/>
      <c r="J18" s="288"/>
      <c r="K18" s="288"/>
    </row>
    <row r="19" spans="1:11" ht="21">
      <c r="A19" s="288" t="s">
        <v>53</v>
      </c>
      <c r="B19" s="288"/>
      <c r="C19" s="288"/>
      <c r="D19" s="288"/>
      <c r="E19" s="288"/>
      <c r="F19" s="288"/>
      <c r="G19" s="206"/>
      <c r="H19" s="288"/>
      <c r="I19" s="288"/>
      <c r="J19" s="288"/>
      <c r="K19" s="288"/>
    </row>
    <row r="20" spans="1:11" ht="14.45" customHeight="1">
      <c r="A20" s="286" t="s">
        <v>64</v>
      </c>
      <c r="B20" s="286"/>
      <c r="C20" s="286" t="s">
        <v>65</v>
      </c>
      <c r="D20" s="286"/>
      <c r="E20" s="286"/>
      <c r="F20" s="284" t="s">
        <v>56</v>
      </c>
      <c r="G20" s="204" t="s">
        <v>66</v>
      </c>
      <c r="H20" s="286"/>
      <c r="I20" s="286"/>
      <c r="J20" s="286"/>
      <c r="K20" s="286"/>
    </row>
    <row r="21" spans="1:11">
      <c r="A21" s="287" t="s">
        <v>67</v>
      </c>
      <c r="B21" s="287"/>
      <c r="C21" s="287"/>
      <c r="D21" s="287"/>
      <c r="E21" s="287"/>
      <c r="F21" s="287"/>
      <c r="G21" s="205"/>
      <c r="H21" s="287"/>
      <c r="I21" s="287"/>
      <c r="J21" s="287"/>
      <c r="K21" s="287"/>
    </row>
    <row r="22" spans="1:11">
      <c r="A22" s="287" t="s">
        <v>68</v>
      </c>
      <c r="B22" s="287"/>
      <c r="C22" s="287"/>
      <c r="D22" s="287"/>
      <c r="E22" s="287"/>
      <c r="F22" s="287"/>
      <c r="G22" s="205"/>
      <c r="H22" s="287"/>
      <c r="I22" s="287"/>
      <c r="J22" s="287"/>
      <c r="K22" s="287"/>
    </row>
    <row r="23" spans="1:11" ht="21">
      <c r="A23" s="288" t="s">
        <v>52</v>
      </c>
      <c r="B23" s="288"/>
      <c r="C23" s="288"/>
      <c r="D23" s="288"/>
      <c r="E23" s="288"/>
      <c r="F23" s="288"/>
      <c r="G23" s="205"/>
      <c r="H23" s="288"/>
      <c r="I23" s="288"/>
      <c r="J23" s="288"/>
      <c r="K23" s="288"/>
    </row>
    <row r="24" spans="1:11" ht="21">
      <c r="A24" s="288" t="s">
        <v>53</v>
      </c>
      <c r="B24" s="288"/>
      <c r="C24" s="288"/>
      <c r="D24" s="288"/>
      <c r="E24" s="288"/>
      <c r="F24" s="288"/>
      <c r="G24" s="206"/>
      <c r="H24" s="288"/>
      <c r="I24" s="288"/>
      <c r="J24" s="288"/>
      <c r="K24" s="288"/>
    </row>
    <row r="25" spans="1:11" ht="14.45" customHeight="1">
      <c r="A25" s="286" t="s">
        <v>69</v>
      </c>
      <c r="B25" s="286"/>
      <c r="C25" s="286"/>
      <c r="D25" s="286"/>
      <c r="E25" s="286"/>
      <c r="F25" s="284" t="s">
        <v>56</v>
      </c>
      <c r="G25" s="204" t="s">
        <v>70</v>
      </c>
      <c r="H25" s="286"/>
      <c r="I25" s="286"/>
      <c r="J25" s="286"/>
      <c r="K25" s="286"/>
    </row>
    <row r="26" spans="1:11">
      <c r="A26" s="287" t="s">
        <v>71</v>
      </c>
      <c r="B26" s="287"/>
      <c r="C26" s="287"/>
      <c r="D26" s="287"/>
      <c r="E26" s="287"/>
      <c r="F26" s="287"/>
      <c r="G26" s="205"/>
      <c r="H26" s="287"/>
      <c r="I26" s="287"/>
      <c r="J26" s="287"/>
      <c r="K26" s="287"/>
    </row>
    <row r="27" spans="1:11">
      <c r="A27" s="287" t="s">
        <v>72</v>
      </c>
      <c r="B27" s="287"/>
      <c r="C27" s="287"/>
      <c r="D27" s="287"/>
      <c r="E27" s="287"/>
      <c r="F27" s="287"/>
      <c r="G27" s="205"/>
      <c r="H27" s="287"/>
      <c r="I27" s="287"/>
      <c r="J27" s="287"/>
      <c r="K27" s="287"/>
    </row>
    <row r="28" spans="1:11" ht="21">
      <c r="A28" s="288" t="s">
        <v>52</v>
      </c>
      <c r="B28" s="288"/>
      <c r="C28" s="288"/>
      <c r="D28" s="288"/>
      <c r="E28" s="288"/>
      <c r="F28" s="288"/>
      <c r="G28" s="205"/>
      <c r="H28" s="288"/>
      <c r="I28" s="288"/>
      <c r="J28" s="288"/>
      <c r="K28" s="288"/>
    </row>
    <row r="29" spans="1:11" ht="21">
      <c r="A29" s="288" t="s">
        <v>53</v>
      </c>
      <c r="B29" s="288"/>
      <c r="C29" s="288"/>
      <c r="D29" s="288"/>
      <c r="E29" s="288"/>
      <c r="F29" s="288"/>
      <c r="G29" s="206"/>
      <c r="H29" s="288"/>
      <c r="I29" s="288"/>
      <c r="J29" s="288"/>
      <c r="K29" s="288"/>
    </row>
    <row r="30" spans="1:11" ht="14.45" customHeight="1">
      <c r="A30" s="286" t="s">
        <v>73</v>
      </c>
      <c r="B30" s="286"/>
      <c r="C30" s="286"/>
      <c r="D30" s="286"/>
      <c r="E30" s="286"/>
      <c r="F30" s="284" t="s">
        <v>56</v>
      </c>
      <c r="G30" s="204" t="s">
        <v>74</v>
      </c>
      <c r="H30" s="286"/>
      <c r="I30" s="286"/>
      <c r="J30" s="286"/>
      <c r="K30" s="286"/>
    </row>
    <row r="31" spans="1:11">
      <c r="A31" s="287" t="s">
        <v>75</v>
      </c>
      <c r="B31" s="287"/>
      <c r="C31" s="287"/>
      <c r="D31" s="287"/>
      <c r="E31" s="287"/>
      <c r="F31" s="287"/>
      <c r="G31" s="205"/>
      <c r="H31" s="287"/>
      <c r="I31" s="287"/>
      <c r="J31" s="287"/>
      <c r="K31" s="287"/>
    </row>
    <row r="32" spans="1:11">
      <c r="A32" s="287" t="s">
        <v>76</v>
      </c>
      <c r="B32" s="287"/>
      <c r="C32" s="287"/>
      <c r="D32" s="287"/>
      <c r="E32" s="287"/>
      <c r="F32" s="287"/>
      <c r="G32" s="205"/>
      <c r="H32" s="287"/>
      <c r="I32" s="287"/>
      <c r="J32" s="287"/>
      <c r="K32" s="287"/>
    </row>
    <row r="33" spans="1:11" ht="21">
      <c r="A33" s="288" t="s">
        <v>52</v>
      </c>
      <c r="B33" s="288"/>
      <c r="C33" s="288"/>
      <c r="D33" s="288"/>
      <c r="E33" s="288"/>
      <c r="F33" s="288"/>
      <c r="G33" s="205"/>
      <c r="H33" s="288"/>
      <c r="I33" s="288"/>
      <c r="J33" s="288"/>
      <c r="K33" s="288"/>
    </row>
    <row r="34" spans="1:11" ht="21">
      <c r="A34" s="288" t="s">
        <v>53</v>
      </c>
      <c r="B34" s="288"/>
      <c r="C34" s="288"/>
      <c r="D34" s="288"/>
      <c r="E34" s="288"/>
      <c r="F34" s="288"/>
      <c r="G34" s="206"/>
      <c r="H34" s="288"/>
      <c r="I34" s="288"/>
      <c r="J34" s="288"/>
      <c r="K34" s="288"/>
    </row>
    <row r="35" spans="1:11" ht="15.95" customHeight="1">
      <c r="A35" s="289" t="s">
        <v>77</v>
      </c>
      <c r="B35" s="290"/>
      <c r="C35" s="290"/>
      <c r="D35" s="290"/>
      <c r="E35" s="290"/>
      <c r="F35" s="290"/>
      <c r="G35" s="290"/>
      <c r="H35" s="290"/>
      <c r="I35" s="290"/>
      <c r="J35" s="290"/>
      <c r="K35" s="290"/>
    </row>
    <row r="36" spans="1:11">
      <c r="A36" s="291" t="s">
        <v>78</v>
      </c>
      <c r="B36" s="287"/>
      <c r="C36" s="287"/>
      <c r="D36" s="287"/>
      <c r="E36" s="287"/>
      <c r="F36" s="287"/>
      <c r="G36" s="287"/>
      <c r="H36" s="287"/>
      <c r="I36" s="287"/>
      <c r="J36" s="287"/>
      <c r="K36" s="287"/>
    </row>
    <row r="37" spans="1:11">
      <c r="A37" s="291" t="s">
        <v>78</v>
      </c>
      <c r="B37" s="287"/>
      <c r="C37" s="287"/>
      <c r="D37" s="287"/>
      <c r="E37" s="287"/>
      <c r="F37" s="287"/>
      <c r="G37" s="287"/>
      <c r="H37" s="287"/>
      <c r="I37" s="287"/>
      <c r="J37" s="287"/>
      <c r="K37" s="287"/>
    </row>
    <row r="38" spans="1:11" ht="21">
      <c r="A38" s="291" t="s">
        <v>79</v>
      </c>
      <c r="B38" s="287"/>
      <c r="C38" s="287"/>
      <c r="D38" s="287"/>
      <c r="E38" s="287"/>
      <c r="F38" s="287"/>
      <c r="G38" s="287"/>
      <c r="H38" s="287"/>
      <c r="I38" s="287"/>
      <c r="J38" s="287"/>
      <c r="K38" s="287"/>
    </row>
    <row r="39" spans="1:11">
      <c r="A39" s="291" t="s">
        <v>80</v>
      </c>
      <c r="B39" s="287"/>
      <c r="C39" s="287"/>
      <c r="D39" s="287"/>
      <c r="E39" s="287"/>
      <c r="F39" s="287"/>
      <c r="G39" s="287"/>
      <c r="H39" s="287"/>
      <c r="I39" s="287"/>
      <c r="J39" s="287"/>
      <c r="K39" s="287"/>
    </row>
    <row r="40" spans="1:11">
      <c r="A40" s="291" t="s">
        <v>81</v>
      </c>
      <c r="B40" s="287"/>
      <c r="C40" s="287"/>
      <c r="D40" s="287"/>
      <c r="E40" s="287"/>
      <c r="F40" s="287"/>
      <c r="G40" s="287"/>
      <c r="H40" s="287"/>
      <c r="I40" s="287"/>
      <c r="J40" s="287"/>
      <c r="K40" s="287"/>
    </row>
    <row r="41" spans="1:11">
      <c r="A41" s="291"/>
      <c r="B41" s="287"/>
      <c r="C41" s="287"/>
      <c r="D41" s="287"/>
      <c r="E41" s="287"/>
      <c r="F41" s="287"/>
      <c r="G41" s="287"/>
      <c r="H41" s="287"/>
      <c r="I41" s="287"/>
      <c r="J41" s="287"/>
      <c r="K41" s="287"/>
    </row>
    <row r="42" spans="1:11">
      <c r="A42" s="287"/>
      <c r="B42" s="287"/>
      <c r="C42" s="287"/>
      <c r="D42" s="287"/>
      <c r="E42" s="287"/>
      <c r="F42" s="287"/>
      <c r="G42" s="287"/>
      <c r="H42" s="287"/>
      <c r="I42" s="287"/>
      <c r="J42" s="287"/>
      <c r="K42" s="287"/>
    </row>
    <row r="43" spans="1:11">
      <c r="A43" s="287"/>
      <c r="B43" s="287"/>
      <c r="C43" s="287"/>
      <c r="D43" s="287"/>
      <c r="E43" s="287"/>
      <c r="F43" s="287"/>
      <c r="G43" s="287"/>
      <c r="H43" s="287"/>
      <c r="I43" s="287"/>
      <c r="J43" s="287"/>
      <c r="K43" s="287"/>
    </row>
    <row r="44" spans="1:11">
      <c r="A44" s="287"/>
      <c r="B44" s="287"/>
      <c r="C44" s="287"/>
      <c r="D44" s="287"/>
      <c r="E44" s="287"/>
      <c r="F44" s="287"/>
      <c r="G44" s="287"/>
      <c r="H44" s="287"/>
      <c r="I44" s="287"/>
      <c r="J44" s="287"/>
      <c r="K44" s="287"/>
    </row>
  </sheetData>
  <mergeCells count="7">
    <mergeCell ref="G25:G29"/>
    <mergeCell ref="A35:K35"/>
    <mergeCell ref="G5:G9"/>
    <mergeCell ref="G10:G14"/>
    <mergeCell ref="G15:G19"/>
    <mergeCell ref="G20:G24"/>
    <mergeCell ref="G30:G34"/>
  </mergeCells>
  <hyperlinks>
    <hyperlink ref="I2" r:id="rId1" xr:uid="{00000000-0004-0000-00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P26"/>
  <sheetViews>
    <sheetView zoomScale="70" zoomScaleNormal="70" workbookViewId="0">
      <selection activeCell="B8" sqref="B8"/>
    </sheetView>
  </sheetViews>
  <sheetFormatPr defaultColWidth="8.7109375" defaultRowHeight="14.45"/>
  <cols>
    <col min="1" max="2" width="10.28515625" customWidth="1"/>
    <col min="3" max="3" width="40.5703125" customWidth="1"/>
    <col min="4" max="6" width="10.28515625" customWidth="1"/>
    <col min="7" max="7" width="11.7109375" customWidth="1"/>
    <col min="8" max="9" width="10.28515625" customWidth="1"/>
    <col min="10" max="10" width="11.28515625" customWidth="1"/>
    <col min="11" max="15" width="10.28515625" customWidth="1"/>
  </cols>
  <sheetData>
    <row r="1" spans="1:16" ht="15" thickBot="1">
      <c r="A1" s="20" t="s">
        <v>82</v>
      </c>
      <c r="B1" s="20"/>
      <c r="C1" s="20"/>
      <c r="D1" s="20"/>
      <c r="E1" s="20"/>
      <c r="F1" s="20"/>
      <c r="G1" s="20"/>
      <c r="H1" s="20"/>
      <c r="I1" s="20"/>
      <c r="J1" s="20"/>
      <c r="K1" s="20"/>
      <c r="L1" s="20"/>
      <c r="M1" s="20"/>
      <c r="N1" s="20"/>
      <c r="O1" s="20"/>
      <c r="P1" s="20"/>
    </row>
    <row r="2" spans="1:16" ht="29.1" customHeight="1">
      <c r="A2" s="209" t="s">
        <v>83</v>
      </c>
      <c r="B2" s="210"/>
      <c r="C2" s="210"/>
      <c r="D2" s="211" t="s">
        <v>84</v>
      </c>
      <c r="E2" s="212"/>
      <c r="F2" s="212"/>
      <c r="G2" s="212"/>
      <c r="H2" s="212"/>
      <c r="I2" s="212"/>
      <c r="J2" s="213"/>
      <c r="K2" s="214" t="s">
        <v>85</v>
      </c>
      <c r="L2" s="214"/>
      <c r="M2" s="214"/>
      <c r="N2" s="215" t="s">
        <v>86</v>
      </c>
      <c r="O2" s="216"/>
      <c r="P2" s="97"/>
    </row>
    <row r="3" spans="1:16" ht="96">
      <c r="A3" s="145" t="s">
        <v>87</v>
      </c>
      <c r="B3" s="99" t="s">
        <v>88</v>
      </c>
      <c r="C3" s="105" t="s">
        <v>89</v>
      </c>
      <c r="D3" s="146" t="s">
        <v>90</v>
      </c>
      <c r="E3" s="146" t="s">
        <v>91</v>
      </c>
      <c r="F3" s="292" t="s">
        <v>92</v>
      </c>
      <c r="G3" s="293" t="s">
        <v>93</v>
      </c>
      <c r="H3" s="293" t="s">
        <v>94</v>
      </c>
      <c r="I3" s="293" t="s">
        <v>95</v>
      </c>
      <c r="J3" s="147" t="s">
        <v>96</v>
      </c>
      <c r="K3" s="294" t="s">
        <v>97</v>
      </c>
      <c r="L3" s="295" t="s">
        <v>98</v>
      </c>
      <c r="M3" s="296" t="s">
        <v>99</v>
      </c>
      <c r="N3" s="148" t="s">
        <v>100</v>
      </c>
      <c r="O3" s="149" t="s">
        <v>101</v>
      </c>
      <c r="P3" s="97"/>
    </row>
    <row r="4" spans="1:16">
      <c r="A4" s="207" t="s">
        <v>102</v>
      </c>
      <c r="B4" s="297" t="s">
        <v>103</v>
      </c>
      <c r="C4" s="298" t="s">
        <v>104</v>
      </c>
      <c r="D4" s="150" t="s">
        <v>105</v>
      </c>
      <c r="E4" s="299" t="s">
        <v>105</v>
      </c>
      <c r="F4" s="299" t="s">
        <v>105</v>
      </c>
      <c r="G4" s="300" t="s">
        <v>106</v>
      </c>
      <c r="H4" s="300">
        <v>625</v>
      </c>
      <c r="I4" s="300">
        <v>25</v>
      </c>
      <c r="J4" s="151" t="s">
        <v>107</v>
      </c>
      <c r="K4" s="301">
        <v>43739</v>
      </c>
      <c r="L4" s="302"/>
      <c r="M4" s="303" t="s">
        <v>108</v>
      </c>
      <c r="N4" s="152" t="s">
        <v>109</v>
      </c>
      <c r="O4" s="153" t="s">
        <v>110</v>
      </c>
      <c r="P4" s="97"/>
    </row>
    <row r="5" spans="1:16">
      <c r="A5" s="208"/>
      <c r="B5" s="297" t="s">
        <v>111</v>
      </c>
      <c r="C5" s="298" t="s">
        <v>112</v>
      </c>
      <c r="D5" s="150">
        <v>90</v>
      </c>
      <c r="E5" s="299">
        <v>10</v>
      </c>
      <c r="F5" s="299">
        <v>0</v>
      </c>
      <c r="G5" s="300" t="s">
        <v>106</v>
      </c>
      <c r="H5" s="300">
        <v>100</v>
      </c>
      <c r="I5" s="300">
        <v>10</v>
      </c>
      <c r="J5" s="151" t="s">
        <v>113</v>
      </c>
      <c r="K5" s="301">
        <v>43831</v>
      </c>
      <c r="L5" s="302"/>
      <c r="M5" s="303" t="s">
        <v>114</v>
      </c>
      <c r="N5" s="152" t="s">
        <v>115</v>
      </c>
      <c r="O5" s="153" t="s">
        <v>110</v>
      </c>
      <c r="P5" s="97"/>
    </row>
    <row r="6" spans="1:16">
      <c r="A6" s="154" t="s">
        <v>116</v>
      </c>
      <c r="B6" s="297" t="s">
        <v>111</v>
      </c>
      <c r="C6" s="298" t="s">
        <v>112</v>
      </c>
      <c r="D6" s="150">
        <v>95</v>
      </c>
      <c r="E6" s="299">
        <v>10</v>
      </c>
      <c r="F6" s="299">
        <v>0</v>
      </c>
      <c r="G6" s="300" t="s">
        <v>117</v>
      </c>
      <c r="H6" s="300">
        <v>100</v>
      </c>
      <c r="I6" s="300">
        <v>10</v>
      </c>
      <c r="J6" s="151" t="s">
        <v>113</v>
      </c>
      <c r="K6" s="301">
        <v>43831</v>
      </c>
      <c r="L6" s="302"/>
      <c r="M6" s="303" t="s">
        <v>114</v>
      </c>
      <c r="N6" s="152" t="s">
        <v>115</v>
      </c>
      <c r="O6" s="153" t="s">
        <v>110</v>
      </c>
      <c r="P6" s="97"/>
    </row>
    <row r="7" spans="1:16">
      <c r="A7" s="154" t="s">
        <v>118</v>
      </c>
      <c r="B7" s="297" t="s">
        <v>111</v>
      </c>
      <c r="C7" s="298" t="s">
        <v>112</v>
      </c>
      <c r="D7" s="150" t="s">
        <v>105</v>
      </c>
      <c r="E7" s="299" t="s">
        <v>105</v>
      </c>
      <c r="F7" s="299" t="s">
        <v>105</v>
      </c>
      <c r="G7" s="300" t="s">
        <v>106</v>
      </c>
      <c r="H7" s="300">
        <v>110</v>
      </c>
      <c r="I7" s="300">
        <v>8</v>
      </c>
      <c r="J7" s="151" t="s">
        <v>113</v>
      </c>
      <c r="K7" s="301">
        <v>43831</v>
      </c>
      <c r="L7" s="302"/>
      <c r="M7" s="303" t="s">
        <v>114</v>
      </c>
      <c r="N7" s="152" t="s">
        <v>115</v>
      </c>
      <c r="O7" s="153" t="s">
        <v>110</v>
      </c>
      <c r="P7" s="97"/>
    </row>
    <row r="8" spans="1:16">
      <c r="A8" s="154" t="s">
        <v>119</v>
      </c>
      <c r="B8" s="297" t="s">
        <v>111</v>
      </c>
      <c r="C8" s="298" t="s">
        <v>112</v>
      </c>
      <c r="D8" s="150">
        <v>95</v>
      </c>
      <c r="E8" s="299">
        <v>10</v>
      </c>
      <c r="F8" s="299">
        <v>0</v>
      </c>
      <c r="G8" s="300" t="s">
        <v>106</v>
      </c>
      <c r="H8" s="300">
        <v>100</v>
      </c>
      <c r="I8" s="300">
        <v>10</v>
      </c>
      <c r="J8" s="151" t="s">
        <v>113</v>
      </c>
      <c r="K8" s="301">
        <v>43831</v>
      </c>
      <c r="L8" s="302"/>
      <c r="M8" s="303" t="s">
        <v>114</v>
      </c>
      <c r="N8" s="152" t="s">
        <v>115</v>
      </c>
      <c r="O8" s="153" t="s">
        <v>110</v>
      </c>
      <c r="P8" s="97"/>
    </row>
    <row r="9" spans="1:16">
      <c r="A9" s="154" t="s">
        <v>120</v>
      </c>
      <c r="B9" s="297" t="s">
        <v>121</v>
      </c>
      <c r="C9" s="298" t="s">
        <v>122</v>
      </c>
      <c r="D9" s="150">
        <v>95</v>
      </c>
      <c r="E9" s="299">
        <v>0</v>
      </c>
      <c r="F9" s="299">
        <v>0</v>
      </c>
      <c r="G9" s="300" t="s">
        <v>106</v>
      </c>
      <c r="H9" s="300">
        <v>95</v>
      </c>
      <c r="I9" s="300">
        <v>6</v>
      </c>
      <c r="J9" s="151" t="s">
        <v>113</v>
      </c>
      <c r="K9" s="304" t="s">
        <v>106</v>
      </c>
      <c r="L9" s="305">
        <v>43344</v>
      </c>
      <c r="M9" s="303" t="s">
        <v>108</v>
      </c>
      <c r="N9" s="152" t="s">
        <v>123</v>
      </c>
      <c r="O9" s="153" t="s">
        <v>110</v>
      </c>
      <c r="P9" s="97"/>
    </row>
    <row r="10" spans="1:16">
      <c r="A10" s="154"/>
      <c r="B10" s="297"/>
      <c r="C10" s="298"/>
      <c r="D10" s="150"/>
      <c r="E10" s="299"/>
      <c r="F10" s="299"/>
      <c r="G10" s="300"/>
      <c r="H10" s="300"/>
      <c r="I10" s="300"/>
      <c r="J10" s="151"/>
      <c r="K10" s="304"/>
      <c r="L10" s="302"/>
      <c r="M10" s="303"/>
      <c r="N10" s="152"/>
      <c r="O10" s="153"/>
      <c r="P10" s="97"/>
    </row>
    <row r="11" spans="1:16">
      <c r="A11" s="154"/>
      <c r="B11" s="297"/>
      <c r="C11" s="298"/>
      <c r="D11" s="150"/>
      <c r="E11" s="299"/>
      <c r="F11" s="299"/>
      <c r="G11" s="300"/>
      <c r="H11" s="300"/>
      <c r="I11" s="300"/>
      <c r="J11" s="151"/>
      <c r="K11" s="304"/>
      <c r="L11" s="302"/>
      <c r="M11" s="303"/>
      <c r="N11" s="152"/>
      <c r="O11" s="153"/>
      <c r="P11" s="97"/>
    </row>
    <row r="12" spans="1:16">
      <c r="A12" s="154"/>
      <c r="B12" s="297"/>
      <c r="C12" s="298"/>
      <c r="D12" s="150"/>
      <c r="E12" s="299"/>
      <c r="F12" s="299"/>
      <c r="G12" s="300"/>
      <c r="H12" s="300"/>
      <c r="I12" s="300"/>
      <c r="J12" s="151"/>
      <c r="K12" s="304"/>
      <c r="L12" s="302"/>
      <c r="M12" s="303"/>
      <c r="N12" s="152"/>
      <c r="O12" s="153"/>
      <c r="P12" s="97"/>
    </row>
    <row r="13" spans="1:16">
      <c r="A13" s="154"/>
      <c r="B13" s="297"/>
      <c r="C13" s="298"/>
      <c r="D13" s="150"/>
      <c r="E13" s="299"/>
      <c r="F13" s="299"/>
      <c r="G13" s="300"/>
      <c r="H13" s="300"/>
      <c r="I13" s="300"/>
      <c r="J13" s="151"/>
      <c r="K13" s="304"/>
      <c r="L13" s="302"/>
      <c r="M13" s="303"/>
      <c r="N13" s="152"/>
      <c r="O13" s="153"/>
      <c r="P13" s="97"/>
    </row>
    <row r="14" spans="1:16">
      <c r="A14" s="154"/>
      <c r="B14" s="297"/>
      <c r="C14" s="298"/>
      <c r="D14" s="150"/>
      <c r="E14" s="299"/>
      <c r="F14" s="299"/>
      <c r="G14" s="300"/>
      <c r="H14" s="300"/>
      <c r="I14" s="300"/>
      <c r="J14" s="151"/>
      <c r="K14" s="304"/>
      <c r="L14" s="302"/>
      <c r="M14" s="303"/>
      <c r="N14" s="152"/>
      <c r="O14" s="153"/>
      <c r="P14" s="97"/>
    </row>
    <row r="15" spans="1:16">
      <c r="A15" s="154"/>
      <c r="B15" s="297"/>
      <c r="C15" s="298"/>
      <c r="D15" s="150"/>
      <c r="E15" s="299"/>
      <c r="F15" s="299"/>
      <c r="G15" s="300"/>
      <c r="H15" s="300"/>
      <c r="I15" s="300"/>
      <c r="J15" s="151"/>
      <c r="K15" s="304"/>
      <c r="L15" s="302"/>
      <c r="M15" s="303"/>
      <c r="N15" s="152"/>
      <c r="O15" s="153"/>
      <c r="P15" s="97"/>
    </row>
    <row r="16" spans="1:16">
      <c r="A16" s="154"/>
      <c r="B16" s="297"/>
      <c r="C16" s="298"/>
      <c r="D16" s="150"/>
      <c r="E16" s="299"/>
      <c r="F16" s="299"/>
      <c r="G16" s="300"/>
      <c r="H16" s="300"/>
      <c r="I16" s="300"/>
      <c r="J16" s="151"/>
      <c r="K16" s="304"/>
      <c r="L16" s="302"/>
      <c r="M16" s="303"/>
      <c r="N16" s="152"/>
      <c r="O16" s="153"/>
      <c r="P16" s="97"/>
    </row>
    <row r="17" spans="1:16">
      <c r="A17" s="154"/>
      <c r="B17" s="297"/>
      <c r="C17" s="298"/>
      <c r="D17" s="150"/>
      <c r="E17" s="299"/>
      <c r="F17" s="299"/>
      <c r="G17" s="300"/>
      <c r="H17" s="300"/>
      <c r="I17" s="300"/>
      <c r="J17" s="151"/>
      <c r="K17" s="304"/>
      <c r="L17" s="302"/>
      <c r="M17" s="303"/>
      <c r="N17" s="152"/>
      <c r="O17" s="153"/>
      <c r="P17" s="97"/>
    </row>
    <row r="18" spans="1:16">
      <c r="A18" s="154"/>
      <c r="B18" s="297"/>
      <c r="C18" s="298"/>
      <c r="D18" s="150"/>
      <c r="E18" s="299"/>
      <c r="F18" s="299"/>
      <c r="G18" s="300"/>
      <c r="H18" s="300"/>
      <c r="I18" s="300"/>
      <c r="J18" s="151"/>
      <c r="K18" s="304"/>
      <c r="L18" s="302"/>
      <c r="M18" s="303"/>
      <c r="N18" s="152"/>
      <c r="O18" s="153"/>
      <c r="P18" s="97"/>
    </row>
    <row r="19" spans="1:16">
      <c r="A19" s="154"/>
      <c r="B19" s="297"/>
      <c r="C19" s="298"/>
      <c r="D19" s="150"/>
      <c r="E19" s="299"/>
      <c r="F19" s="299"/>
      <c r="G19" s="300"/>
      <c r="H19" s="300"/>
      <c r="I19" s="300"/>
      <c r="J19" s="151"/>
      <c r="K19" s="304"/>
      <c r="L19" s="302"/>
      <c r="M19" s="303"/>
      <c r="N19" s="152"/>
      <c r="O19" s="153"/>
      <c r="P19" s="97"/>
    </row>
    <row r="20" spans="1:16">
      <c r="A20" s="154"/>
      <c r="B20" s="297"/>
      <c r="C20" s="298"/>
      <c r="D20" s="150"/>
      <c r="E20" s="299"/>
      <c r="F20" s="299"/>
      <c r="G20" s="300"/>
      <c r="H20" s="300"/>
      <c r="I20" s="300"/>
      <c r="J20" s="151"/>
      <c r="K20" s="304"/>
      <c r="L20" s="302"/>
      <c r="M20" s="303"/>
      <c r="N20" s="152"/>
      <c r="O20" s="153"/>
      <c r="P20" s="97"/>
    </row>
    <row r="21" spans="1:16" s="19" customFormat="1">
      <c r="A21" s="154"/>
      <c r="B21" s="297"/>
      <c r="C21" s="298"/>
      <c r="D21" s="150"/>
      <c r="E21" s="299"/>
      <c r="F21" s="299"/>
      <c r="G21" s="300"/>
      <c r="H21" s="300"/>
      <c r="I21" s="300"/>
      <c r="J21" s="151"/>
      <c r="K21" s="304"/>
      <c r="L21" s="302"/>
      <c r="M21" s="303"/>
      <c r="N21" s="152"/>
      <c r="O21" s="153"/>
      <c r="P21" s="98"/>
    </row>
    <row r="22" spans="1:16" s="19" customFormat="1" ht="14.45" customHeight="1">
      <c r="A22" s="154"/>
      <c r="B22" s="297"/>
      <c r="C22" s="298"/>
      <c r="D22" s="150"/>
      <c r="E22" s="299"/>
      <c r="F22" s="299"/>
      <c r="G22" s="300"/>
      <c r="H22" s="300"/>
      <c r="I22" s="300"/>
      <c r="J22" s="151"/>
      <c r="K22" s="304"/>
      <c r="L22" s="302"/>
      <c r="M22" s="303"/>
      <c r="N22" s="152"/>
      <c r="O22" s="153"/>
      <c r="P22" s="98"/>
    </row>
    <row r="23" spans="1:16" s="19" customFormat="1">
      <c r="A23" s="154"/>
      <c r="B23" s="297"/>
      <c r="C23" s="298"/>
      <c r="D23" s="150"/>
      <c r="E23" s="299"/>
      <c r="F23" s="299"/>
      <c r="G23" s="300"/>
      <c r="H23" s="300"/>
      <c r="I23" s="300"/>
      <c r="J23" s="151"/>
      <c r="K23" s="304"/>
      <c r="L23" s="302"/>
      <c r="M23" s="303"/>
      <c r="N23" s="155"/>
      <c r="O23" s="153"/>
      <c r="P23" s="98"/>
    </row>
    <row r="24" spans="1:16" s="19" customFormat="1">
      <c r="A24" s="154"/>
      <c r="B24" s="297"/>
      <c r="C24" s="298"/>
      <c r="D24" s="150"/>
      <c r="E24" s="299"/>
      <c r="F24" s="299"/>
      <c r="G24" s="300"/>
      <c r="H24" s="300"/>
      <c r="I24" s="300"/>
      <c r="J24" s="151"/>
      <c r="K24" s="304"/>
      <c r="L24" s="302"/>
      <c r="M24" s="303"/>
      <c r="N24" s="155"/>
      <c r="O24" s="153"/>
      <c r="P24" s="98"/>
    </row>
    <row r="25" spans="1:16" s="19" customFormat="1" ht="15" thickBot="1">
      <c r="A25" s="100"/>
      <c r="B25" s="156"/>
      <c r="C25" s="157"/>
      <c r="D25" s="106"/>
      <c r="E25" s="101"/>
      <c r="F25" s="101"/>
      <c r="G25" s="102"/>
      <c r="H25" s="102"/>
      <c r="I25" s="102"/>
      <c r="J25" s="107"/>
      <c r="K25" s="158"/>
      <c r="L25" s="103"/>
      <c r="M25" s="159"/>
      <c r="N25" s="108"/>
      <c r="O25" s="104"/>
      <c r="P25" s="98"/>
    </row>
    <row r="26" spans="1:16">
      <c r="A26" s="97"/>
      <c r="B26" s="97"/>
      <c r="C26" s="97"/>
      <c r="D26" s="97"/>
      <c r="E26" s="97"/>
      <c r="F26" s="97"/>
      <c r="G26" s="97"/>
      <c r="H26" s="97"/>
      <c r="I26" s="97"/>
      <c r="J26" s="97"/>
      <c r="K26" s="97"/>
      <c r="L26" s="97"/>
      <c r="M26" s="97"/>
      <c r="N26" s="97"/>
      <c r="O26" s="97"/>
      <c r="P26" s="97"/>
    </row>
  </sheetData>
  <mergeCells count="5">
    <mergeCell ref="A4:A5"/>
    <mergeCell ref="A2:C2"/>
    <mergeCell ref="D2:J2"/>
    <mergeCell ref="K2:M2"/>
    <mergeCell ref="N2:O2"/>
  </mergeCells>
  <dataValidations count="4">
    <dataValidation type="list" allowBlank="1" showInputMessage="1" showErrorMessage="1" sqref="O4:O25" xr:uid="{00000000-0002-0000-0200-000000000000}">
      <formula1>"yes, no, don't know"</formula1>
    </dataValidation>
    <dataValidation type="list" allowBlank="1" showInputMessage="1" showErrorMessage="1" sqref="N4:N25" xr:uid="{00000000-0002-0000-0200-000001000000}">
      <formula1>"R0, R1+, R1-, R2"</formula1>
    </dataValidation>
    <dataValidation allowBlank="1" showInputMessage="1" showErrorMessage="1" promptTitle="Please use the following format " prompt="mon-mon ex jan-mar" sqref="K4:L25" xr:uid="{00000000-0002-0000-0200-000002000000}"/>
    <dataValidation type="list" allowBlank="1" showInputMessage="1" showErrorMessage="1" sqref="M4:M25" xr:uid="{00000000-0002-0000-0200-000003000000}">
      <formula1>"T1, T2"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pageSetUpPr fitToPage="1"/>
  </sheetPr>
  <dimension ref="A1:U96"/>
  <sheetViews>
    <sheetView zoomScale="90" zoomScaleNormal="90" workbookViewId="0">
      <pane xSplit="2" ySplit="2" topLeftCell="C6" activePane="bottomRight" state="frozen"/>
      <selection pane="bottomRight" activeCell="B13" sqref="B13"/>
      <selection pane="bottomLeft" activeCell="A3" sqref="A3"/>
      <selection pane="topRight" activeCell="C1" sqref="C1"/>
    </sheetView>
  </sheetViews>
  <sheetFormatPr defaultColWidth="9.140625" defaultRowHeight="15.6"/>
  <cols>
    <col min="1" max="1" width="11.85546875" style="23" customWidth="1"/>
    <col min="2" max="2" width="17.28515625" style="23" customWidth="1"/>
    <col min="3" max="3" width="7.7109375" style="23" customWidth="1"/>
    <col min="4" max="4" width="7.42578125" style="23" customWidth="1"/>
    <col min="5" max="5" width="7.85546875" style="23" customWidth="1"/>
    <col min="6" max="6" width="6.42578125" style="23" customWidth="1"/>
    <col min="7" max="8" width="9.140625" style="23"/>
    <col min="9" max="9" width="6.140625" style="23" customWidth="1"/>
    <col min="10" max="10" width="9.140625" style="23"/>
    <col min="11" max="11" width="9.140625" style="23" customWidth="1"/>
    <col min="12" max="13" width="7.42578125" customWidth="1"/>
    <col min="14" max="14" width="9.140625" customWidth="1"/>
    <col min="15" max="15" width="6.42578125" customWidth="1"/>
    <col min="16" max="16" width="7.28515625" style="23" customWidth="1"/>
    <col min="17" max="17" width="7.7109375" style="23" customWidth="1"/>
    <col min="18" max="19" width="7.42578125" style="23" customWidth="1"/>
    <col min="20" max="20" width="7.7109375" style="23" customWidth="1"/>
    <col min="21" max="21" width="6.42578125" style="23" customWidth="1"/>
    <col min="22" max="16384" width="9.140625" style="23"/>
  </cols>
  <sheetData>
    <row r="1" spans="1:21" ht="15.75" customHeight="1" thickBot="1">
      <c r="A1" s="76"/>
      <c r="B1" s="75"/>
      <c r="C1" s="228" t="s">
        <v>124</v>
      </c>
      <c r="D1" s="229"/>
      <c r="E1" s="230"/>
      <c r="F1" s="231" t="s">
        <v>125</v>
      </c>
      <c r="G1" s="232"/>
      <c r="H1" s="233"/>
      <c r="I1" s="225" t="s">
        <v>126</v>
      </c>
      <c r="J1" s="226"/>
      <c r="K1" s="227"/>
      <c r="L1" s="222" t="s">
        <v>127</v>
      </c>
      <c r="M1" s="223"/>
      <c r="N1" s="223"/>
      <c r="O1" s="223"/>
      <c r="P1" s="224"/>
      <c r="Q1" s="222" t="s">
        <v>128</v>
      </c>
      <c r="R1" s="223"/>
      <c r="S1" s="223"/>
      <c r="T1" s="223"/>
      <c r="U1" s="224"/>
    </row>
    <row r="2" spans="1:21" ht="24.75" customHeight="1" thickBot="1">
      <c r="A2" s="74" t="s">
        <v>129</v>
      </c>
      <c r="B2" s="73" t="s">
        <v>130</v>
      </c>
      <c r="C2" s="72" t="s">
        <v>131</v>
      </c>
      <c r="D2" s="71" t="s">
        <v>132</v>
      </c>
      <c r="E2" s="70" t="s">
        <v>133</v>
      </c>
      <c r="F2" s="69" t="s">
        <v>131</v>
      </c>
      <c r="G2" s="68" t="s">
        <v>132</v>
      </c>
      <c r="H2" s="67" t="s">
        <v>134</v>
      </c>
      <c r="I2" s="66" t="s">
        <v>135</v>
      </c>
      <c r="J2" s="65" t="s">
        <v>136</v>
      </c>
      <c r="K2" s="65" t="s">
        <v>137</v>
      </c>
      <c r="L2" s="64" t="s">
        <v>135</v>
      </c>
      <c r="M2" s="62" t="s">
        <v>136</v>
      </c>
      <c r="N2" s="61" t="s">
        <v>132</v>
      </c>
      <c r="O2" s="61" t="s">
        <v>133</v>
      </c>
      <c r="P2" s="60" t="s">
        <v>138</v>
      </c>
      <c r="Q2" s="63" t="s">
        <v>135</v>
      </c>
      <c r="R2" s="62" t="s">
        <v>136</v>
      </c>
      <c r="S2" s="61" t="s">
        <v>132</v>
      </c>
      <c r="T2" s="236" t="s">
        <v>139</v>
      </c>
      <c r="U2" s="224"/>
    </row>
    <row r="3" spans="1:21" ht="15.75" customHeight="1">
      <c r="A3" s="219"/>
      <c r="B3" s="59"/>
      <c r="C3" s="58"/>
      <c r="D3" s="57"/>
      <c r="E3" s="56"/>
      <c r="F3" s="55"/>
      <c r="G3" s="54"/>
      <c r="H3" s="306"/>
      <c r="I3" s="53"/>
      <c r="J3" s="52"/>
      <c r="K3" s="51"/>
      <c r="L3" s="43"/>
      <c r="M3" s="42"/>
      <c r="N3" s="42"/>
      <c r="O3" s="42"/>
      <c r="P3" s="41"/>
      <c r="Q3" s="43"/>
      <c r="R3" s="42"/>
      <c r="S3" s="95"/>
      <c r="T3" s="307"/>
      <c r="U3" s="307"/>
    </row>
    <row r="4" spans="1:21" ht="15.75" customHeight="1">
      <c r="A4" s="220"/>
      <c r="B4" s="308"/>
      <c r="C4" s="309"/>
      <c r="D4" s="310"/>
      <c r="E4" s="311"/>
      <c r="F4" s="312"/>
      <c r="G4" s="313"/>
      <c r="H4" s="306"/>
      <c r="I4" s="29"/>
      <c r="J4" s="28"/>
      <c r="K4" s="27"/>
      <c r="L4" s="314"/>
      <c r="M4" s="315"/>
      <c r="N4" s="315"/>
      <c r="O4" s="315"/>
      <c r="P4" s="316"/>
      <c r="Q4" s="314"/>
      <c r="R4" s="315"/>
      <c r="S4" s="317"/>
      <c r="T4" s="307"/>
      <c r="U4" s="307"/>
    </row>
    <row r="5" spans="1:21" ht="15.75" customHeight="1">
      <c r="A5" s="220"/>
      <c r="B5" s="308"/>
      <c r="C5" s="309"/>
      <c r="D5" s="310"/>
      <c r="E5" s="311"/>
      <c r="F5" s="312"/>
      <c r="G5" s="313"/>
      <c r="H5" s="306"/>
      <c r="I5" s="29"/>
      <c r="J5" s="28"/>
      <c r="K5" s="27"/>
      <c r="L5" s="314"/>
      <c r="M5" s="315"/>
      <c r="N5" s="315"/>
      <c r="O5" s="315"/>
      <c r="P5" s="316"/>
      <c r="Q5" s="314"/>
      <c r="R5" s="315"/>
      <c r="S5" s="317"/>
      <c r="T5" s="307"/>
      <c r="U5" s="307"/>
    </row>
    <row r="6" spans="1:21">
      <c r="A6" s="220"/>
      <c r="B6" s="308"/>
      <c r="C6" s="309"/>
      <c r="D6" s="310"/>
      <c r="E6" s="311"/>
      <c r="F6" s="312"/>
      <c r="G6" s="313"/>
      <c r="H6" s="306"/>
      <c r="I6" s="29"/>
      <c r="J6" s="28"/>
      <c r="K6" s="27"/>
      <c r="L6" s="314"/>
      <c r="M6" s="315"/>
      <c r="N6" s="315"/>
      <c r="O6" s="315"/>
      <c r="P6" s="316"/>
      <c r="Q6" s="314"/>
      <c r="R6" s="315"/>
      <c r="S6" s="317"/>
      <c r="T6" s="307"/>
      <c r="U6" s="307"/>
    </row>
    <row r="7" spans="1:21">
      <c r="A7" s="220"/>
      <c r="B7" s="318"/>
      <c r="C7" s="319"/>
      <c r="D7" s="320"/>
      <c r="E7" s="321"/>
      <c r="F7" s="322"/>
      <c r="G7" s="323"/>
      <c r="H7" s="324"/>
      <c r="I7" s="29"/>
      <c r="J7" s="28"/>
      <c r="K7" s="27"/>
      <c r="L7" s="325"/>
      <c r="M7" s="326"/>
      <c r="N7" s="326"/>
      <c r="O7" s="315"/>
      <c r="P7" s="316"/>
      <c r="Q7" s="325"/>
      <c r="R7" s="326"/>
      <c r="S7" s="327"/>
      <c r="T7" s="307"/>
      <c r="U7" s="307"/>
    </row>
    <row r="8" spans="1:21" ht="15.75" customHeight="1">
      <c r="A8" s="220"/>
      <c r="B8" s="308"/>
      <c r="C8" s="309"/>
      <c r="D8" s="310"/>
      <c r="E8" s="311"/>
      <c r="F8" s="312"/>
      <c r="G8" s="313"/>
      <c r="H8" s="306"/>
      <c r="I8" s="29"/>
      <c r="J8" s="28"/>
      <c r="K8" s="27"/>
      <c r="L8" s="314"/>
      <c r="M8" s="315"/>
      <c r="N8" s="315"/>
      <c r="O8" s="315"/>
      <c r="P8" s="316"/>
      <c r="Q8" s="314"/>
      <c r="R8" s="315"/>
      <c r="S8" s="317"/>
      <c r="T8" s="307"/>
      <c r="U8" s="307"/>
    </row>
    <row r="9" spans="1:21">
      <c r="A9" s="234"/>
      <c r="B9" s="308"/>
      <c r="C9" s="309"/>
      <c r="D9" s="310"/>
      <c r="E9" s="311"/>
      <c r="F9" s="312"/>
      <c r="G9" s="313"/>
      <c r="H9" s="306"/>
      <c r="I9" s="29"/>
      <c r="J9" s="28"/>
      <c r="K9" s="27"/>
      <c r="L9" s="314"/>
      <c r="M9" s="315"/>
      <c r="N9" s="315"/>
      <c r="O9" s="315"/>
      <c r="P9" s="316"/>
      <c r="Q9" s="314"/>
      <c r="R9" s="315"/>
      <c r="S9" s="317"/>
      <c r="T9" s="307"/>
      <c r="U9" s="307"/>
    </row>
    <row r="10" spans="1:21" ht="6" customHeight="1">
      <c r="A10" s="179"/>
      <c r="B10" s="179"/>
      <c r="C10" s="179"/>
      <c r="D10" s="179"/>
      <c r="E10" s="179"/>
      <c r="F10" s="179"/>
      <c r="G10" s="179"/>
      <c r="H10" s="179"/>
      <c r="I10" s="179"/>
      <c r="J10" s="179"/>
      <c r="K10" s="179"/>
      <c r="L10" s="179"/>
      <c r="M10" s="179"/>
      <c r="N10" s="179"/>
      <c r="O10" s="179"/>
      <c r="P10" s="179"/>
      <c r="Q10" s="179"/>
      <c r="R10" s="179"/>
      <c r="S10" s="328"/>
      <c r="T10" s="307"/>
      <c r="U10" s="307"/>
    </row>
    <row r="11" spans="1:21">
      <c r="A11" s="329"/>
      <c r="B11" s="50"/>
      <c r="C11" s="49"/>
      <c r="D11" s="48"/>
      <c r="E11" s="47"/>
      <c r="F11" s="46"/>
      <c r="G11" s="45"/>
      <c r="H11" s="44"/>
      <c r="I11" s="29"/>
      <c r="J11" s="28"/>
      <c r="K11" s="27"/>
      <c r="L11" s="43"/>
      <c r="M11" s="42"/>
      <c r="N11" s="42"/>
      <c r="O11" s="42"/>
      <c r="P11" s="41"/>
      <c r="Q11" s="43"/>
      <c r="R11" s="42"/>
      <c r="S11" s="95"/>
      <c r="T11" s="307"/>
      <c r="U11" s="307"/>
    </row>
    <row r="12" spans="1:21">
      <c r="A12" s="235"/>
      <c r="B12" s="308"/>
      <c r="C12" s="309"/>
      <c r="D12" s="310"/>
      <c r="E12" s="311"/>
      <c r="F12" s="312"/>
      <c r="G12" s="313"/>
      <c r="H12" s="306"/>
      <c r="I12" s="29"/>
      <c r="J12" s="28"/>
      <c r="K12" s="27"/>
      <c r="L12" s="314"/>
      <c r="M12" s="315"/>
      <c r="N12" s="315"/>
      <c r="O12" s="315"/>
      <c r="P12" s="316"/>
      <c r="Q12" s="314"/>
      <c r="R12" s="315"/>
      <c r="S12" s="317"/>
      <c r="T12" s="307"/>
      <c r="U12" s="307"/>
    </row>
    <row r="13" spans="1:21">
      <c r="A13" s="235"/>
      <c r="B13" s="308"/>
      <c r="C13" s="309"/>
      <c r="D13" s="310"/>
      <c r="E13" s="311"/>
      <c r="F13" s="312"/>
      <c r="G13" s="313"/>
      <c r="H13" s="306"/>
      <c r="I13" s="29"/>
      <c r="J13" s="28"/>
      <c r="K13" s="27"/>
      <c r="L13" s="314"/>
      <c r="M13" s="315"/>
      <c r="N13" s="315"/>
      <c r="O13" s="315"/>
      <c r="P13" s="316"/>
      <c r="Q13" s="314"/>
      <c r="R13" s="315"/>
      <c r="S13" s="317"/>
      <c r="T13" s="307"/>
      <c r="U13" s="307"/>
    </row>
    <row r="14" spans="1:21">
      <c r="A14" s="235"/>
      <c r="B14" s="318"/>
      <c r="C14" s="319"/>
      <c r="D14" s="320"/>
      <c r="E14" s="321"/>
      <c r="F14" s="322"/>
      <c r="G14" s="323"/>
      <c r="H14" s="324"/>
      <c r="I14" s="29"/>
      <c r="J14" s="28"/>
      <c r="K14" s="27"/>
      <c r="L14" s="325"/>
      <c r="M14" s="326"/>
      <c r="N14" s="326"/>
      <c r="O14" s="315"/>
      <c r="P14" s="316"/>
      <c r="Q14" s="325"/>
      <c r="R14" s="326"/>
      <c r="S14" s="327"/>
      <c r="T14" s="307"/>
      <c r="U14" s="307"/>
    </row>
    <row r="15" spans="1:21">
      <c r="A15" s="235"/>
      <c r="B15" s="308"/>
      <c r="C15" s="309"/>
      <c r="D15" s="310"/>
      <c r="E15" s="311"/>
      <c r="F15" s="312"/>
      <c r="G15" s="313"/>
      <c r="H15" s="306"/>
      <c r="I15" s="29"/>
      <c r="J15" s="28"/>
      <c r="K15" s="27"/>
      <c r="L15" s="314"/>
      <c r="M15" s="315"/>
      <c r="N15" s="315"/>
      <c r="O15" s="315"/>
      <c r="P15" s="316"/>
      <c r="Q15" s="314"/>
      <c r="R15" s="315"/>
      <c r="S15" s="317"/>
      <c r="T15" s="307"/>
      <c r="U15" s="307"/>
    </row>
    <row r="16" spans="1:21">
      <c r="A16" s="235"/>
      <c r="B16" s="308"/>
      <c r="C16" s="309"/>
      <c r="D16" s="310"/>
      <c r="E16" s="311"/>
      <c r="F16" s="312"/>
      <c r="G16" s="313"/>
      <c r="H16" s="306"/>
      <c r="I16" s="29"/>
      <c r="J16" s="28"/>
      <c r="K16" s="27"/>
      <c r="L16" s="314"/>
      <c r="M16" s="315"/>
      <c r="N16" s="315"/>
      <c r="O16" s="315"/>
      <c r="P16" s="316"/>
      <c r="Q16" s="314"/>
      <c r="R16" s="315"/>
      <c r="S16" s="317"/>
      <c r="T16" s="307"/>
      <c r="U16" s="307"/>
    </row>
    <row r="17" spans="1:21">
      <c r="A17" s="235"/>
      <c r="B17" s="308"/>
      <c r="C17" s="309"/>
      <c r="D17" s="310"/>
      <c r="E17" s="311"/>
      <c r="F17" s="312"/>
      <c r="G17" s="313"/>
      <c r="H17" s="306"/>
      <c r="I17" s="29"/>
      <c r="J17" s="28"/>
      <c r="K17" s="27"/>
      <c r="L17" s="314"/>
      <c r="M17" s="315"/>
      <c r="N17" s="315"/>
      <c r="O17" s="315"/>
      <c r="P17" s="316"/>
      <c r="Q17" s="314"/>
      <c r="R17" s="315"/>
      <c r="S17" s="317"/>
      <c r="T17" s="307"/>
      <c r="U17" s="307"/>
    </row>
    <row r="18" spans="1:21">
      <c r="A18" s="235"/>
      <c r="B18" s="308"/>
      <c r="C18" s="310"/>
      <c r="D18" s="310"/>
      <c r="E18" s="311"/>
      <c r="F18" s="312"/>
      <c r="G18" s="313"/>
      <c r="H18" s="306"/>
      <c r="I18" s="29"/>
      <c r="J18" s="28"/>
      <c r="K18" s="27"/>
      <c r="L18" s="314"/>
      <c r="M18" s="315"/>
      <c r="N18" s="315"/>
      <c r="O18" s="315"/>
      <c r="P18" s="316"/>
      <c r="Q18" s="314"/>
      <c r="R18" s="315"/>
      <c r="S18" s="317"/>
      <c r="T18" s="307"/>
      <c r="U18" s="307"/>
    </row>
    <row r="19" spans="1:21">
      <c r="A19" s="235"/>
      <c r="B19" s="308"/>
      <c r="C19" s="309"/>
      <c r="D19" s="310"/>
      <c r="E19" s="311"/>
      <c r="F19" s="312"/>
      <c r="G19" s="313"/>
      <c r="H19" s="306"/>
      <c r="I19" s="29"/>
      <c r="J19" s="28"/>
      <c r="K19" s="27"/>
      <c r="L19" s="314"/>
      <c r="M19" s="315"/>
      <c r="N19" s="315"/>
      <c r="O19" s="315"/>
      <c r="P19" s="316"/>
      <c r="Q19" s="314"/>
      <c r="R19" s="315"/>
      <c r="S19" s="317"/>
      <c r="T19" s="307"/>
      <c r="U19" s="307"/>
    </row>
    <row r="20" spans="1:21">
      <c r="A20" s="235"/>
      <c r="B20" s="318"/>
      <c r="C20" s="319"/>
      <c r="D20" s="320"/>
      <c r="E20" s="321"/>
      <c r="F20" s="322"/>
      <c r="G20" s="323"/>
      <c r="H20" s="306"/>
      <c r="I20" s="29"/>
      <c r="J20" s="28"/>
      <c r="K20" s="27"/>
      <c r="L20" s="325"/>
      <c r="M20" s="326"/>
      <c r="N20" s="326"/>
      <c r="O20" s="315"/>
      <c r="P20" s="316"/>
      <c r="Q20" s="325"/>
      <c r="R20" s="326"/>
      <c r="S20" s="327"/>
      <c r="T20" s="307"/>
      <c r="U20" s="307"/>
    </row>
    <row r="21" spans="1:21">
      <c r="A21" s="235"/>
      <c r="B21" s="308"/>
      <c r="C21" s="309"/>
      <c r="D21" s="310"/>
      <c r="E21" s="311"/>
      <c r="F21" s="312"/>
      <c r="G21" s="313"/>
      <c r="H21" s="306"/>
      <c r="I21" s="29"/>
      <c r="J21" s="28"/>
      <c r="K21" s="27"/>
      <c r="L21" s="314"/>
      <c r="M21" s="315"/>
      <c r="N21" s="315"/>
      <c r="O21" s="315"/>
      <c r="P21" s="316"/>
      <c r="Q21" s="314"/>
      <c r="R21" s="315"/>
      <c r="S21" s="317"/>
      <c r="T21" s="307"/>
      <c r="U21" s="307"/>
    </row>
    <row r="22" spans="1:21">
      <c r="A22" s="235"/>
      <c r="B22" s="308"/>
      <c r="C22" s="309"/>
      <c r="D22" s="310"/>
      <c r="E22" s="311"/>
      <c r="F22" s="312"/>
      <c r="G22" s="313"/>
      <c r="H22" s="306"/>
      <c r="I22" s="29"/>
      <c r="J22" s="28"/>
      <c r="K22" s="27"/>
      <c r="L22" s="314"/>
      <c r="M22" s="315"/>
      <c r="N22" s="315"/>
      <c r="O22" s="315"/>
      <c r="P22" s="316"/>
      <c r="Q22" s="314"/>
      <c r="R22" s="315"/>
      <c r="S22" s="317"/>
      <c r="T22" s="307"/>
      <c r="U22" s="307"/>
    </row>
    <row r="23" spans="1:21">
      <c r="A23" s="235"/>
      <c r="B23" s="308"/>
      <c r="C23" s="309"/>
      <c r="D23" s="310"/>
      <c r="E23" s="311"/>
      <c r="F23" s="312"/>
      <c r="G23" s="313"/>
      <c r="H23" s="330"/>
      <c r="I23" s="29"/>
      <c r="J23" s="28"/>
      <c r="K23" s="27"/>
      <c r="L23" s="314"/>
      <c r="M23" s="315"/>
      <c r="N23" s="315"/>
      <c r="O23" s="315"/>
      <c r="P23" s="316"/>
      <c r="Q23" s="314"/>
      <c r="R23" s="315"/>
      <c r="S23" s="317"/>
      <c r="T23" s="307"/>
      <c r="U23" s="307"/>
    </row>
    <row r="24" spans="1:21" ht="15.75" customHeight="1">
      <c r="A24" s="235"/>
      <c r="B24" s="308"/>
      <c r="C24" s="309"/>
      <c r="D24" s="310"/>
      <c r="E24" s="311"/>
      <c r="F24" s="312"/>
      <c r="G24" s="313"/>
      <c r="H24" s="306"/>
      <c r="I24" s="29"/>
      <c r="J24" s="28"/>
      <c r="K24" s="27"/>
      <c r="L24" s="314"/>
      <c r="M24" s="315"/>
      <c r="N24" s="315"/>
      <c r="O24" s="315"/>
      <c r="P24" s="316"/>
      <c r="Q24" s="314"/>
      <c r="R24" s="315"/>
      <c r="S24" s="317"/>
      <c r="T24" s="307"/>
      <c r="U24" s="307"/>
    </row>
    <row r="25" spans="1:21">
      <c r="A25" s="235"/>
      <c r="B25" s="308"/>
      <c r="C25" s="309"/>
      <c r="D25" s="310"/>
      <c r="E25" s="311"/>
      <c r="F25" s="312"/>
      <c r="G25" s="313"/>
      <c r="H25" s="306"/>
      <c r="I25" s="29"/>
      <c r="J25" s="28"/>
      <c r="K25" s="27"/>
      <c r="L25" s="314"/>
      <c r="M25" s="315"/>
      <c r="N25" s="315"/>
      <c r="O25" s="315"/>
      <c r="P25" s="316"/>
      <c r="Q25" s="314"/>
      <c r="R25" s="315"/>
      <c r="S25" s="317"/>
      <c r="T25" s="307"/>
      <c r="U25" s="307"/>
    </row>
    <row r="26" spans="1:21">
      <c r="A26" s="235"/>
      <c r="B26" s="308"/>
      <c r="C26" s="309"/>
      <c r="D26" s="310"/>
      <c r="E26" s="311"/>
      <c r="F26" s="312"/>
      <c r="G26" s="313"/>
      <c r="H26" s="306"/>
      <c r="I26" s="29"/>
      <c r="J26" s="28"/>
      <c r="K26" s="27"/>
      <c r="L26" s="314"/>
      <c r="M26" s="315"/>
      <c r="N26" s="315"/>
      <c r="O26" s="315"/>
      <c r="P26" s="316"/>
      <c r="Q26" s="314"/>
      <c r="R26" s="315"/>
      <c r="S26" s="317"/>
      <c r="T26" s="307"/>
      <c r="U26" s="307"/>
    </row>
    <row r="27" spans="1:21">
      <c r="A27" s="235"/>
      <c r="B27" s="308"/>
      <c r="C27" s="309"/>
      <c r="D27" s="310"/>
      <c r="E27" s="311"/>
      <c r="F27" s="312"/>
      <c r="G27" s="313"/>
      <c r="H27" s="306"/>
      <c r="I27" s="29"/>
      <c r="J27" s="28"/>
      <c r="K27" s="27"/>
      <c r="L27" s="314"/>
      <c r="M27" s="315"/>
      <c r="N27" s="315"/>
      <c r="O27" s="315"/>
      <c r="P27" s="316"/>
      <c r="Q27" s="314"/>
      <c r="R27" s="315"/>
      <c r="S27" s="317"/>
      <c r="T27" s="307"/>
      <c r="U27" s="307"/>
    </row>
    <row r="28" spans="1:21">
      <c r="A28" s="235"/>
      <c r="B28" s="308"/>
      <c r="C28" s="309"/>
      <c r="D28" s="310"/>
      <c r="E28" s="311"/>
      <c r="F28" s="312"/>
      <c r="G28" s="313"/>
      <c r="H28" s="306"/>
      <c r="I28" s="29"/>
      <c r="J28" s="28"/>
      <c r="K28" s="27"/>
      <c r="L28" s="314"/>
      <c r="M28" s="315"/>
      <c r="N28" s="315"/>
      <c r="O28" s="315"/>
      <c r="P28" s="316"/>
      <c r="Q28" s="314"/>
      <c r="R28" s="315"/>
      <c r="S28" s="317"/>
      <c r="T28" s="307"/>
      <c r="U28" s="307"/>
    </row>
    <row r="29" spans="1:21">
      <c r="A29" s="235"/>
      <c r="B29" s="308"/>
      <c r="C29" s="309"/>
      <c r="D29" s="310"/>
      <c r="E29" s="311"/>
      <c r="F29" s="312"/>
      <c r="G29" s="313"/>
      <c r="H29" s="306"/>
      <c r="I29" s="29"/>
      <c r="J29" s="28"/>
      <c r="K29" s="27"/>
      <c r="L29" s="314"/>
      <c r="M29" s="315"/>
      <c r="N29" s="315"/>
      <c r="O29" s="315"/>
      <c r="P29" s="316"/>
      <c r="Q29" s="314"/>
      <c r="R29" s="315"/>
      <c r="S29" s="317"/>
      <c r="T29" s="307"/>
      <c r="U29" s="307"/>
    </row>
    <row r="30" spans="1:21">
      <c r="A30" s="235"/>
      <c r="B30" s="318"/>
      <c r="C30" s="319"/>
      <c r="D30" s="320"/>
      <c r="E30" s="321"/>
      <c r="F30" s="322"/>
      <c r="G30" s="323"/>
      <c r="H30" s="324"/>
      <c r="I30" s="29"/>
      <c r="J30" s="28"/>
      <c r="K30" s="27"/>
      <c r="L30" s="325"/>
      <c r="M30" s="326"/>
      <c r="N30" s="326"/>
      <c r="O30" s="315"/>
      <c r="P30" s="316"/>
      <c r="Q30" s="325"/>
      <c r="R30" s="326"/>
      <c r="S30" s="327"/>
      <c r="T30" s="307"/>
      <c r="U30" s="307"/>
    </row>
    <row r="31" spans="1:21">
      <c r="A31" s="235"/>
      <c r="B31" s="308"/>
      <c r="C31" s="309"/>
      <c r="D31" s="310"/>
      <c r="E31" s="311"/>
      <c r="F31" s="312"/>
      <c r="G31" s="313"/>
      <c r="H31" s="306"/>
      <c r="I31" s="29"/>
      <c r="J31" s="28"/>
      <c r="K31" s="27"/>
      <c r="L31" s="314"/>
      <c r="M31" s="315"/>
      <c r="N31" s="315"/>
      <c r="O31" s="315"/>
      <c r="P31" s="316"/>
      <c r="Q31" s="314"/>
      <c r="R31" s="315"/>
      <c r="S31" s="317"/>
      <c r="T31" s="307"/>
      <c r="U31" s="307"/>
    </row>
    <row r="32" spans="1:21">
      <c r="A32" s="235"/>
      <c r="B32" s="308"/>
      <c r="C32" s="309"/>
      <c r="D32" s="310"/>
      <c r="E32" s="311"/>
      <c r="F32" s="312"/>
      <c r="G32" s="313"/>
      <c r="H32" s="306"/>
      <c r="I32" s="29"/>
      <c r="J32" s="28"/>
      <c r="K32" s="27"/>
      <c r="L32" s="314"/>
      <c r="M32" s="315"/>
      <c r="N32" s="315"/>
      <c r="O32" s="315"/>
      <c r="P32" s="316"/>
      <c r="Q32" s="314"/>
      <c r="R32" s="315"/>
      <c r="S32" s="317"/>
      <c r="T32" s="307"/>
      <c r="U32" s="307"/>
    </row>
    <row r="33" spans="1:21">
      <c r="A33" s="235"/>
      <c r="B33" s="308"/>
      <c r="C33" s="309"/>
      <c r="D33" s="310"/>
      <c r="E33" s="311"/>
      <c r="F33" s="312"/>
      <c r="G33" s="313"/>
      <c r="H33" s="306"/>
      <c r="I33" s="29"/>
      <c r="J33" s="28"/>
      <c r="K33" s="27"/>
      <c r="L33" s="314"/>
      <c r="M33" s="315"/>
      <c r="N33" s="315"/>
      <c r="O33" s="315"/>
      <c r="P33" s="316"/>
      <c r="Q33" s="314"/>
      <c r="R33" s="315"/>
      <c r="S33" s="317"/>
      <c r="T33" s="307"/>
      <c r="U33" s="307"/>
    </row>
    <row r="34" spans="1:21" ht="6.75" customHeight="1">
      <c r="A34" s="179"/>
      <c r="B34" s="179"/>
      <c r="C34" s="179"/>
      <c r="D34" s="179"/>
      <c r="E34" s="179"/>
      <c r="F34" s="179"/>
      <c r="G34" s="179"/>
      <c r="H34" s="179"/>
      <c r="I34" s="179"/>
      <c r="J34" s="179"/>
      <c r="K34" s="179"/>
      <c r="L34" s="179"/>
      <c r="M34" s="179"/>
      <c r="N34" s="179"/>
      <c r="O34" s="179"/>
      <c r="P34" s="179"/>
      <c r="Q34" s="179"/>
      <c r="R34" s="179"/>
      <c r="S34" s="328"/>
      <c r="T34" s="307"/>
      <c r="U34" s="307"/>
    </row>
    <row r="35" spans="1:21">
      <c r="A35" s="219"/>
      <c r="B35" s="308"/>
      <c r="C35" s="309"/>
      <c r="D35" s="310"/>
      <c r="E35" s="311"/>
      <c r="F35" s="312"/>
      <c r="G35" s="313"/>
      <c r="H35" s="306"/>
      <c r="I35" s="29"/>
      <c r="J35" s="28"/>
      <c r="K35" s="27"/>
      <c r="L35" s="314"/>
      <c r="M35" s="315"/>
      <c r="N35" s="315"/>
      <c r="O35" s="315"/>
      <c r="P35" s="316"/>
      <c r="Q35" s="314"/>
      <c r="R35" s="315"/>
      <c r="S35" s="317"/>
      <c r="T35" s="307"/>
      <c r="U35" s="307"/>
    </row>
    <row r="36" spans="1:21" ht="15.75" customHeight="1">
      <c r="A36" s="220"/>
      <c r="B36" s="308"/>
      <c r="C36" s="309"/>
      <c r="D36" s="310"/>
      <c r="E36" s="311"/>
      <c r="F36" s="312"/>
      <c r="G36" s="313"/>
      <c r="H36" s="306"/>
      <c r="I36" s="29"/>
      <c r="J36" s="28"/>
      <c r="K36" s="27"/>
      <c r="L36" s="314"/>
      <c r="M36" s="315"/>
      <c r="N36" s="315"/>
      <c r="O36" s="315"/>
      <c r="P36" s="316"/>
      <c r="Q36" s="314"/>
      <c r="R36" s="315"/>
      <c r="S36" s="317"/>
      <c r="T36" s="307"/>
      <c r="U36" s="307"/>
    </row>
    <row r="37" spans="1:21">
      <c r="A37" s="220"/>
      <c r="B37" s="308"/>
      <c r="C37" s="309"/>
      <c r="D37" s="310"/>
      <c r="E37" s="311"/>
      <c r="F37" s="312"/>
      <c r="G37" s="313"/>
      <c r="H37" s="306"/>
      <c r="I37" s="29"/>
      <c r="J37" s="28"/>
      <c r="K37" s="27"/>
      <c r="L37" s="314"/>
      <c r="M37" s="315"/>
      <c r="N37" s="315"/>
      <c r="O37" s="315"/>
      <c r="P37" s="316"/>
      <c r="Q37" s="314"/>
      <c r="R37" s="315"/>
      <c r="S37" s="317"/>
      <c r="T37" s="307"/>
      <c r="U37" s="307"/>
    </row>
    <row r="38" spans="1:21">
      <c r="A38" s="220"/>
      <c r="B38" s="308"/>
      <c r="C38" s="309"/>
      <c r="D38" s="310"/>
      <c r="E38" s="311"/>
      <c r="F38" s="312"/>
      <c r="G38" s="313"/>
      <c r="H38" s="306"/>
      <c r="I38" s="29"/>
      <c r="J38" s="28"/>
      <c r="K38" s="27"/>
      <c r="L38" s="314"/>
      <c r="M38" s="315"/>
      <c r="N38" s="315"/>
      <c r="O38" s="315"/>
      <c r="P38" s="316"/>
      <c r="Q38" s="314"/>
      <c r="R38" s="315"/>
      <c r="S38" s="317"/>
      <c r="T38" s="307"/>
      <c r="U38" s="307"/>
    </row>
    <row r="39" spans="1:21" ht="15" customHeight="1">
      <c r="A39" s="220"/>
      <c r="B39" s="308"/>
      <c r="C39" s="309"/>
      <c r="D39" s="310"/>
      <c r="E39" s="311"/>
      <c r="F39" s="312"/>
      <c r="G39" s="313"/>
      <c r="H39" s="306"/>
      <c r="I39" s="29"/>
      <c r="J39" s="28"/>
      <c r="K39" s="27"/>
      <c r="L39" s="314"/>
      <c r="M39" s="315"/>
      <c r="N39" s="315"/>
      <c r="O39" s="315"/>
      <c r="P39" s="316"/>
      <c r="Q39" s="314"/>
      <c r="R39" s="315"/>
      <c r="S39" s="317"/>
      <c r="T39" s="307"/>
      <c r="U39" s="307"/>
    </row>
    <row r="40" spans="1:21" ht="15.75" customHeight="1">
      <c r="A40" s="220"/>
      <c r="B40" s="308"/>
      <c r="C40" s="309"/>
      <c r="D40" s="310"/>
      <c r="E40" s="311"/>
      <c r="F40" s="312"/>
      <c r="G40" s="313"/>
      <c r="H40" s="306"/>
      <c r="I40" s="29"/>
      <c r="J40" s="28"/>
      <c r="K40" s="27"/>
      <c r="L40" s="314"/>
      <c r="M40" s="315"/>
      <c r="N40" s="315"/>
      <c r="O40" s="315"/>
      <c r="P40" s="316"/>
      <c r="Q40" s="314"/>
      <c r="R40" s="315"/>
      <c r="S40" s="317"/>
      <c r="T40" s="307"/>
      <c r="U40" s="307"/>
    </row>
    <row r="41" spans="1:21">
      <c r="A41" s="220"/>
      <c r="B41" s="308"/>
      <c r="C41" s="309"/>
      <c r="D41" s="310"/>
      <c r="E41" s="311"/>
      <c r="F41" s="312"/>
      <c r="G41" s="313"/>
      <c r="H41" s="306"/>
      <c r="I41" s="29"/>
      <c r="J41" s="28"/>
      <c r="K41" s="27"/>
      <c r="L41" s="314"/>
      <c r="M41" s="315"/>
      <c r="N41" s="315"/>
      <c r="O41" s="315"/>
      <c r="P41" s="316"/>
      <c r="Q41" s="314"/>
      <c r="R41" s="315"/>
      <c r="S41" s="317"/>
      <c r="T41" s="307"/>
      <c r="U41" s="307"/>
    </row>
    <row r="42" spans="1:21" ht="23.25" customHeight="1">
      <c r="A42" s="234"/>
      <c r="B42" s="308"/>
      <c r="C42" s="309"/>
      <c r="D42" s="310"/>
      <c r="E42" s="311"/>
      <c r="F42" s="312"/>
      <c r="G42" s="313"/>
      <c r="H42" s="306"/>
      <c r="I42" s="29"/>
      <c r="J42" s="28"/>
      <c r="K42" s="27"/>
      <c r="L42" s="314"/>
      <c r="M42" s="315"/>
      <c r="N42" s="315"/>
      <c r="O42" s="315"/>
      <c r="P42" s="316"/>
      <c r="Q42" s="314"/>
      <c r="R42" s="315"/>
      <c r="S42" s="317"/>
      <c r="T42" s="307"/>
      <c r="U42" s="307"/>
    </row>
    <row r="43" spans="1:21" ht="7.5" customHeight="1">
      <c r="A43" s="179"/>
      <c r="B43" s="179"/>
      <c r="C43" s="179"/>
      <c r="D43" s="179"/>
      <c r="E43" s="179"/>
      <c r="F43" s="179"/>
      <c r="G43" s="179"/>
      <c r="H43" s="179"/>
      <c r="I43" s="179"/>
      <c r="J43" s="179"/>
      <c r="K43" s="179"/>
      <c r="L43" s="179"/>
      <c r="M43" s="179"/>
      <c r="N43" s="179"/>
      <c r="O43" s="179"/>
      <c r="P43" s="179"/>
      <c r="Q43" s="179"/>
      <c r="R43" s="179"/>
      <c r="S43" s="328"/>
      <c r="T43" s="307"/>
      <c r="U43" s="307"/>
    </row>
    <row r="44" spans="1:21">
      <c r="A44" s="219"/>
      <c r="B44" s="308"/>
      <c r="C44" s="309"/>
      <c r="D44" s="310"/>
      <c r="E44" s="311"/>
      <c r="F44" s="312"/>
      <c r="G44" s="313"/>
      <c r="H44" s="306"/>
      <c r="I44" s="29"/>
      <c r="J44" s="28"/>
      <c r="K44" s="27"/>
      <c r="L44" s="314"/>
      <c r="M44" s="315"/>
      <c r="N44" s="315"/>
      <c r="O44" s="315"/>
      <c r="P44" s="316"/>
      <c r="Q44" s="314"/>
      <c r="R44" s="315"/>
      <c r="S44" s="317"/>
      <c r="T44" s="307"/>
      <c r="U44" s="307"/>
    </row>
    <row r="45" spans="1:21">
      <c r="A45" s="220"/>
      <c r="B45" s="318"/>
      <c r="C45" s="319"/>
      <c r="D45" s="320"/>
      <c r="E45" s="321"/>
      <c r="F45" s="322"/>
      <c r="G45" s="323"/>
      <c r="H45" s="324"/>
      <c r="I45" s="29"/>
      <c r="J45" s="28"/>
      <c r="K45" s="27"/>
      <c r="L45" s="325"/>
      <c r="M45" s="326"/>
      <c r="N45" s="326"/>
      <c r="O45" s="315"/>
      <c r="P45" s="316"/>
      <c r="Q45" s="325"/>
      <c r="R45" s="326"/>
      <c r="S45" s="327"/>
      <c r="T45" s="307"/>
      <c r="U45" s="307"/>
    </row>
    <row r="46" spans="1:21">
      <c r="A46" s="220"/>
      <c r="B46" s="318"/>
      <c r="C46" s="319"/>
      <c r="D46" s="320"/>
      <c r="E46" s="321"/>
      <c r="F46" s="322"/>
      <c r="G46" s="323"/>
      <c r="H46" s="324"/>
      <c r="I46" s="29"/>
      <c r="J46" s="28"/>
      <c r="K46" s="27"/>
      <c r="L46" s="325"/>
      <c r="M46" s="326"/>
      <c r="N46" s="326"/>
      <c r="O46" s="315"/>
      <c r="P46" s="316"/>
      <c r="Q46" s="325"/>
      <c r="R46" s="326"/>
      <c r="S46" s="327"/>
      <c r="T46" s="307"/>
      <c r="U46" s="307"/>
    </row>
    <row r="47" spans="1:21" ht="15.75" customHeight="1">
      <c r="A47" s="220"/>
      <c r="B47" s="308"/>
      <c r="C47" s="309"/>
      <c r="D47" s="310"/>
      <c r="E47" s="311"/>
      <c r="F47" s="312"/>
      <c r="G47" s="313"/>
      <c r="H47" s="306"/>
      <c r="I47" s="29"/>
      <c r="J47" s="28"/>
      <c r="K47" s="27"/>
      <c r="L47" s="314"/>
      <c r="M47" s="315"/>
      <c r="N47" s="315"/>
      <c r="O47" s="315"/>
      <c r="P47" s="316"/>
      <c r="Q47" s="314"/>
      <c r="R47" s="315"/>
      <c r="S47" s="317"/>
      <c r="T47" s="307"/>
      <c r="U47" s="307"/>
    </row>
    <row r="48" spans="1:21">
      <c r="A48" s="220"/>
      <c r="B48" s="308"/>
      <c r="C48" s="309"/>
      <c r="D48" s="310"/>
      <c r="E48" s="311"/>
      <c r="F48" s="312"/>
      <c r="G48" s="313"/>
      <c r="H48" s="306"/>
      <c r="I48" s="29"/>
      <c r="J48" s="28"/>
      <c r="K48" s="27"/>
      <c r="L48" s="314"/>
      <c r="M48" s="315"/>
      <c r="N48" s="315"/>
      <c r="O48" s="315"/>
      <c r="P48" s="316"/>
      <c r="Q48" s="314"/>
      <c r="R48" s="315"/>
      <c r="S48" s="317"/>
      <c r="T48" s="307"/>
      <c r="U48" s="307"/>
    </row>
    <row r="49" spans="1:21">
      <c r="A49" s="220"/>
      <c r="B49" s="318"/>
      <c r="C49" s="319"/>
      <c r="D49" s="320"/>
      <c r="E49" s="321"/>
      <c r="F49" s="322"/>
      <c r="G49" s="323"/>
      <c r="H49" s="324"/>
      <c r="I49" s="29"/>
      <c r="J49" s="28"/>
      <c r="K49" s="27"/>
      <c r="L49" s="325"/>
      <c r="M49" s="326"/>
      <c r="N49" s="326"/>
      <c r="O49" s="315"/>
      <c r="P49" s="316"/>
      <c r="Q49" s="325"/>
      <c r="R49" s="326"/>
      <c r="S49" s="327"/>
      <c r="T49" s="307"/>
      <c r="U49" s="307"/>
    </row>
    <row r="50" spans="1:21">
      <c r="A50" s="220"/>
      <c r="B50" s="308"/>
      <c r="C50" s="309"/>
      <c r="D50" s="310"/>
      <c r="E50" s="311"/>
      <c r="F50" s="312"/>
      <c r="G50" s="313"/>
      <c r="H50" s="306"/>
      <c r="I50" s="29"/>
      <c r="J50" s="28"/>
      <c r="K50" s="27"/>
      <c r="L50" s="314"/>
      <c r="M50" s="315"/>
      <c r="N50" s="315"/>
      <c r="O50" s="315"/>
      <c r="P50" s="316"/>
      <c r="Q50" s="314"/>
      <c r="R50" s="315"/>
      <c r="S50" s="317"/>
      <c r="T50" s="307"/>
      <c r="U50" s="307"/>
    </row>
    <row r="51" spans="1:21">
      <c r="A51" s="220"/>
      <c r="B51" s="308"/>
      <c r="C51" s="309"/>
      <c r="D51" s="310"/>
      <c r="E51" s="311"/>
      <c r="F51" s="312"/>
      <c r="G51" s="313"/>
      <c r="H51" s="306"/>
      <c r="I51" s="29"/>
      <c r="J51" s="28"/>
      <c r="K51" s="27"/>
      <c r="L51" s="314"/>
      <c r="M51" s="315"/>
      <c r="N51" s="315"/>
      <c r="O51" s="315"/>
      <c r="P51" s="316"/>
      <c r="Q51" s="314"/>
      <c r="R51" s="315"/>
      <c r="S51" s="317"/>
      <c r="T51" s="307"/>
      <c r="U51" s="307"/>
    </row>
    <row r="52" spans="1:21">
      <c r="A52" s="220"/>
      <c r="B52" s="308"/>
      <c r="C52" s="309"/>
      <c r="D52" s="310"/>
      <c r="E52" s="311"/>
      <c r="F52" s="312"/>
      <c r="G52" s="313"/>
      <c r="H52" s="306"/>
      <c r="I52" s="29"/>
      <c r="J52" s="28"/>
      <c r="K52" s="27"/>
      <c r="L52" s="314"/>
      <c r="M52" s="315"/>
      <c r="N52" s="315"/>
      <c r="O52" s="315"/>
      <c r="P52" s="316"/>
      <c r="Q52" s="314"/>
      <c r="R52" s="315"/>
      <c r="S52" s="317"/>
      <c r="T52" s="307"/>
      <c r="U52" s="307"/>
    </row>
    <row r="53" spans="1:21">
      <c r="A53" s="220"/>
      <c r="B53" s="308"/>
      <c r="C53" s="309"/>
      <c r="D53" s="310"/>
      <c r="E53" s="311"/>
      <c r="F53" s="312"/>
      <c r="G53" s="313"/>
      <c r="H53" s="306"/>
      <c r="I53" s="29"/>
      <c r="J53" s="28"/>
      <c r="K53" s="27"/>
      <c r="L53" s="314"/>
      <c r="M53" s="315"/>
      <c r="N53" s="315"/>
      <c r="O53" s="315"/>
      <c r="P53" s="316"/>
      <c r="Q53" s="314"/>
      <c r="R53" s="315"/>
      <c r="S53" s="317"/>
      <c r="T53" s="307"/>
      <c r="U53" s="307"/>
    </row>
    <row r="54" spans="1:21">
      <c r="A54" s="220"/>
      <c r="B54" s="308"/>
      <c r="C54" s="309"/>
      <c r="D54" s="310"/>
      <c r="E54" s="311"/>
      <c r="F54" s="312"/>
      <c r="G54" s="313"/>
      <c r="H54" s="306"/>
      <c r="I54" s="29"/>
      <c r="J54" s="28"/>
      <c r="K54" s="27"/>
      <c r="L54" s="314"/>
      <c r="M54" s="315"/>
      <c r="N54" s="315"/>
      <c r="O54" s="315"/>
      <c r="P54" s="316"/>
      <c r="Q54" s="314"/>
      <c r="R54" s="315"/>
      <c r="S54" s="317"/>
      <c r="T54" s="307"/>
      <c r="U54" s="307"/>
    </row>
    <row r="55" spans="1:21">
      <c r="A55" s="220"/>
      <c r="B55" s="308"/>
      <c r="C55" s="309"/>
      <c r="D55" s="310"/>
      <c r="E55" s="311"/>
      <c r="F55" s="312"/>
      <c r="G55" s="313"/>
      <c r="H55" s="306"/>
      <c r="I55" s="29"/>
      <c r="J55" s="28"/>
      <c r="K55" s="27"/>
      <c r="L55" s="314"/>
      <c r="M55" s="315"/>
      <c r="N55" s="315"/>
      <c r="O55" s="315"/>
      <c r="P55" s="316"/>
      <c r="Q55" s="314"/>
      <c r="R55" s="315"/>
      <c r="S55" s="317"/>
      <c r="T55" s="307"/>
      <c r="U55" s="307"/>
    </row>
    <row r="56" spans="1:21">
      <c r="A56" s="220"/>
      <c r="B56" s="308"/>
      <c r="C56" s="309"/>
      <c r="D56" s="310"/>
      <c r="E56" s="311"/>
      <c r="F56" s="312"/>
      <c r="G56" s="313"/>
      <c r="H56" s="306"/>
      <c r="I56" s="29"/>
      <c r="J56" s="28"/>
      <c r="K56" s="27"/>
      <c r="L56" s="314"/>
      <c r="M56" s="315"/>
      <c r="N56" s="315"/>
      <c r="O56" s="315"/>
      <c r="P56" s="316"/>
      <c r="Q56" s="314"/>
      <c r="R56" s="315"/>
      <c r="S56" s="317"/>
      <c r="T56" s="307"/>
      <c r="U56" s="307"/>
    </row>
    <row r="57" spans="1:21">
      <c r="A57" s="220"/>
      <c r="B57" s="308"/>
      <c r="C57" s="309"/>
      <c r="D57" s="310"/>
      <c r="E57" s="311"/>
      <c r="F57" s="312"/>
      <c r="G57" s="313"/>
      <c r="H57" s="306"/>
      <c r="I57" s="29"/>
      <c r="J57" s="28"/>
      <c r="K57" s="27"/>
      <c r="L57" s="314"/>
      <c r="M57" s="315"/>
      <c r="N57" s="315"/>
      <c r="O57" s="315"/>
      <c r="P57" s="316"/>
      <c r="Q57" s="314"/>
      <c r="R57" s="315"/>
      <c r="S57" s="317"/>
      <c r="T57" s="307"/>
      <c r="U57" s="307"/>
    </row>
    <row r="58" spans="1:21">
      <c r="A58" s="220"/>
      <c r="B58" s="308"/>
      <c r="C58" s="309"/>
      <c r="D58" s="310"/>
      <c r="E58" s="311"/>
      <c r="F58" s="312"/>
      <c r="G58" s="313"/>
      <c r="H58" s="306"/>
      <c r="I58" s="29"/>
      <c r="J58" s="28"/>
      <c r="K58" s="27"/>
      <c r="L58" s="314"/>
      <c r="M58" s="315"/>
      <c r="N58" s="315"/>
      <c r="O58" s="315"/>
      <c r="P58" s="316"/>
      <c r="Q58" s="314"/>
      <c r="R58" s="315"/>
      <c r="S58" s="317"/>
      <c r="T58" s="307"/>
      <c r="U58" s="307"/>
    </row>
    <row r="59" spans="1:21">
      <c r="A59" s="220"/>
      <c r="B59" s="308"/>
      <c r="C59" s="309"/>
      <c r="D59" s="310"/>
      <c r="E59" s="311"/>
      <c r="F59" s="312"/>
      <c r="G59" s="313"/>
      <c r="H59" s="306"/>
      <c r="I59" s="29"/>
      <c r="J59" s="28"/>
      <c r="K59" s="27"/>
      <c r="L59" s="314"/>
      <c r="M59" s="315"/>
      <c r="N59" s="315"/>
      <c r="O59" s="315"/>
      <c r="P59" s="316"/>
      <c r="Q59" s="314"/>
      <c r="R59" s="315"/>
      <c r="S59" s="317"/>
      <c r="T59" s="307"/>
      <c r="U59" s="307"/>
    </row>
    <row r="60" spans="1:21">
      <c r="A60" s="220"/>
      <c r="B60" s="308"/>
      <c r="C60" s="309"/>
      <c r="D60" s="310"/>
      <c r="E60" s="311"/>
      <c r="F60" s="312"/>
      <c r="G60" s="313"/>
      <c r="H60" s="306"/>
      <c r="I60" s="29"/>
      <c r="J60" s="28"/>
      <c r="K60" s="27"/>
      <c r="L60" s="314"/>
      <c r="M60" s="315"/>
      <c r="N60" s="315"/>
      <c r="O60" s="315"/>
      <c r="P60" s="316"/>
      <c r="Q60" s="314"/>
      <c r="R60" s="315"/>
      <c r="S60" s="317"/>
      <c r="T60" s="307"/>
      <c r="U60" s="307"/>
    </row>
    <row r="61" spans="1:21">
      <c r="A61" s="220"/>
      <c r="B61" s="308"/>
      <c r="C61" s="309"/>
      <c r="D61" s="310"/>
      <c r="E61" s="311"/>
      <c r="F61" s="312"/>
      <c r="G61" s="313"/>
      <c r="H61" s="306"/>
      <c r="I61" s="29"/>
      <c r="J61" s="28"/>
      <c r="K61" s="27"/>
      <c r="L61" s="314"/>
      <c r="M61" s="315"/>
      <c r="N61" s="315"/>
      <c r="O61" s="315"/>
      <c r="P61" s="316"/>
      <c r="Q61" s="314"/>
      <c r="R61" s="315"/>
      <c r="S61" s="317"/>
      <c r="T61" s="307"/>
      <c r="U61" s="307"/>
    </row>
    <row r="62" spans="1:21">
      <c r="A62" s="220"/>
      <c r="B62" s="318"/>
      <c r="C62" s="319"/>
      <c r="D62" s="320"/>
      <c r="E62" s="321"/>
      <c r="F62" s="322"/>
      <c r="G62" s="323"/>
      <c r="H62" s="324"/>
      <c r="I62" s="29"/>
      <c r="J62" s="28"/>
      <c r="K62" s="27"/>
      <c r="L62" s="325"/>
      <c r="M62" s="326"/>
      <c r="N62" s="326"/>
      <c r="O62" s="326"/>
      <c r="P62" s="331"/>
      <c r="Q62" s="325"/>
      <c r="R62" s="326"/>
      <c r="S62" s="327"/>
      <c r="T62" s="307"/>
      <c r="U62" s="307"/>
    </row>
    <row r="63" spans="1:21">
      <c r="A63" s="220"/>
      <c r="B63" s="40"/>
      <c r="C63" s="322"/>
      <c r="D63" s="320"/>
      <c r="E63" s="321"/>
      <c r="F63" s="322"/>
      <c r="G63" s="323"/>
      <c r="H63" s="324"/>
      <c r="I63" s="29"/>
      <c r="J63" s="28"/>
      <c r="K63" s="27"/>
      <c r="L63" s="325"/>
      <c r="M63" s="326"/>
      <c r="N63" s="326"/>
      <c r="O63" s="326"/>
      <c r="P63" s="331"/>
      <c r="Q63" s="325"/>
      <c r="R63" s="326"/>
      <c r="S63" s="327"/>
      <c r="T63" s="307"/>
      <c r="U63" s="307"/>
    </row>
    <row r="64" spans="1:21" ht="9.75" customHeight="1">
      <c r="A64" s="332"/>
      <c r="B64" s="333"/>
      <c r="C64" s="333"/>
      <c r="D64" s="333"/>
      <c r="E64" s="333"/>
      <c r="F64" s="333"/>
      <c r="G64" s="333"/>
      <c r="H64" s="333"/>
      <c r="I64" s="333"/>
      <c r="J64" s="333"/>
      <c r="K64" s="333"/>
      <c r="L64" s="333"/>
      <c r="M64" s="333"/>
      <c r="N64" s="333"/>
      <c r="O64" s="333"/>
      <c r="P64" s="333"/>
      <c r="Q64" s="333"/>
      <c r="R64" s="333"/>
      <c r="S64" s="333"/>
      <c r="T64" s="307"/>
      <c r="U64" s="307"/>
    </row>
    <row r="65" spans="1:21">
      <c r="A65" s="217"/>
      <c r="B65" s="39"/>
      <c r="C65" s="38"/>
      <c r="D65" s="37"/>
      <c r="E65" s="36"/>
      <c r="F65" s="35"/>
      <c r="G65" s="34"/>
      <c r="H65" s="33"/>
      <c r="I65" s="29"/>
      <c r="J65" s="28"/>
      <c r="K65" s="27"/>
      <c r="L65" s="32"/>
      <c r="M65" s="31"/>
      <c r="N65" s="31"/>
      <c r="O65" s="31"/>
      <c r="P65" s="30"/>
      <c r="Q65" s="32"/>
      <c r="R65" s="31"/>
      <c r="S65" s="96"/>
      <c r="T65" s="307"/>
      <c r="U65" s="307"/>
    </row>
    <row r="66" spans="1:21">
      <c r="A66" s="217"/>
      <c r="B66" s="318"/>
      <c r="C66" s="319"/>
      <c r="D66" s="320"/>
      <c r="E66" s="321"/>
      <c r="F66" s="322"/>
      <c r="G66" s="323"/>
      <c r="H66" s="324"/>
      <c r="I66" s="29"/>
      <c r="J66" s="28"/>
      <c r="K66" s="27"/>
      <c r="L66" s="325"/>
      <c r="M66" s="326"/>
      <c r="N66" s="326"/>
      <c r="O66" s="326"/>
      <c r="P66" s="331"/>
      <c r="Q66" s="325"/>
      <c r="R66" s="326"/>
      <c r="S66" s="327"/>
      <c r="T66" s="307"/>
      <c r="U66" s="307"/>
    </row>
    <row r="67" spans="1:21">
      <c r="A67" s="217"/>
      <c r="B67" s="318"/>
      <c r="C67" s="319"/>
      <c r="D67" s="320"/>
      <c r="E67" s="321"/>
      <c r="F67" s="322"/>
      <c r="G67" s="323"/>
      <c r="H67" s="324"/>
      <c r="I67" s="29"/>
      <c r="J67" s="28"/>
      <c r="K67" s="27"/>
      <c r="L67" s="325"/>
      <c r="M67" s="326"/>
      <c r="N67" s="326"/>
      <c r="O67" s="326"/>
      <c r="P67" s="331"/>
      <c r="Q67" s="325"/>
      <c r="R67" s="326"/>
      <c r="S67" s="327"/>
      <c r="T67" s="307"/>
      <c r="U67" s="307"/>
    </row>
    <row r="68" spans="1:21">
      <c r="A68" s="217"/>
      <c r="B68" s="318"/>
      <c r="C68" s="319"/>
      <c r="D68" s="320"/>
      <c r="E68" s="321"/>
      <c r="F68" s="322"/>
      <c r="G68" s="323"/>
      <c r="H68" s="324"/>
      <c r="I68" s="29"/>
      <c r="J68" s="28"/>
      <c r="K68" s="27"/>
      <c r="L68" s="325"/>
      <c r="M68" s="326"/>
      <c r="N68" s="326"/>
      <c r="O68" s="326"/>
      <c r="P68" s="331"/>
      <c r="Q68" s="325"/>
      <c r="R68" s="326"/>
      <c r="S68" s="327"/>
      <c r="T68" s="307"/>
      <c r="U68" s="307"/>
    </row>
    <row r="69" spans="1:21">
      <c r="A69" s="217"/>
      <c r="B69" s="318"/>
      <c r="C69" s="319"/>
      <c r="D69" s="320"/>
      <c r="E69" s="321"/>
      <c r="F69" s="322"/>
      <c r="G69" s="323"/>
      <c r="H69" s="324"/>
      <c r="I69" s="29"/>
      <c r="J69" s="28"/>
      <c r="K69" s="27"/>
      <c r="L69" s="325"/>
      <c r="M69" s="326"/>
      <c r="N69" s="326"/>
      <c r="O69" s="326"/>
      <c r="P69" s="331"/>
      <c r="Q69" s="325"/>
      <c r="R69" s="326"/>
      <c r="S69" s="327"/>
      <c r="T69" s="307"/>
      <c r="U69" s="307"/>
    </row>
    <row r="70" spans="1:21">
      <c r="A70" s="217"/>
      <c r="B70" s="318"/>
      <c r="C70" s="319"/>
      <c r="D70" s="320"/>
      <c r="E70" s="321"/>
      <c r="F70" s="322"/>
      <c r="G70" s="323"/>
      <c r="H70" s="324"/>
      <c r="I70" s="29"/>
      <c r="J70" s="28"/>
      <c r="K70" s="27"/>
      <c r="L70" s="325"/>
      <c r="M70" s="326"/>
      <c r="N70" s="326"/>
      <c r="O70" s="326"/>
      <c r="P70" s="331"/>
      <c r="Q70" s="325"/>
      <c r="R70" s="326"/>
      <c r="S70" s="327"/>
      <c r="T70" s="307"/>
      <c r="U70" s="307"/>
    </row>
    <row r="71" spans="1:21">
      <c r="A71" s="217"/>
      <c r="B71" s="318"/>
      <c r="C71" s="319"/>
      <c r="D71" s="320"/>
      <c r="E71" s="321"/>
      <c r="F71" s="322"/>
      <c r="G71" s="323"/>
      <c r="H71" s="324"/>
      <c r="I71" s="29"/>
      <c r="J71" s="28"/>
      <c r="K71" s="27"/>
      <c r="L71" s="325"/>
      <c r="M71" s="326"/>
      <c r="N71" s="326"/>
      <c r="O71" s="326"/>
      <c r="P71" s="331"/>
      <c r="Q71" s="325"/>
      <c r="R71" s="326"/>
      <c r="S71" s="327"/>
      <c r="T71" s="307"/>
      <c r="U71" s="307"/>
    </row>
    <row r="72" spans="1:21">
      <c r="A72" s="217"/>
      <c r="B72" s="318"/>
      <c r="C72" s="319"/>
      <c r="D72" s="320"/>
      <c r="E72" s="321"/>
      <c r="F72" s="322"/>
      <c r="G72" s="323"/>
      <c r="H72" s="324"/>
      <c r="I72" s="29"/>
      <c r="J72" s="28"/>
      <c r="K72" s="27"/>
      <c r="L72" s="325"/>
      <c r="M72" s="326"/>
      <c r="N72" s="326"/>
      <c r="O72" s="326"/>
      <c r="P72" s="331"/>
      <c r="Q72" s="325"/>
      <c r="R72" s="326"/>
      <c r="S72" s="327"/>
      <c r="T72" s="307"/>
      <c r="U72" s="307"/>
    </row>
    <row r="73" spans="1:21">
      <c r="A73" s="217"/>
      <c r="B73" s="318"/>
      <c r="C73" s="319"/>
      <c r="D73" s="320"/>
      <c r="E73" s="321"/>
      <c r="F73" s="322"/>
      <c r="G73" s="323"/>
      <c r="H73" s="324"/>
      <c r="I73" s="29"/>
      <c r="J73" s="28"/>
      <c r="K73" s="27"/>
      <c r="L73" s="325"/>
      <c r="M73" s="326"/>
      <c r="N73" s="326"/>
      <c r="O73" s="326"/>
      <c r="P73" s="331"/>
      <c r="Q73" s="325"/>
      <c r="R73" s="326"/>
      <c r="S73" s="327"/>
      <c r="T73" s="307"/>
      <c r="U73" s="307"/>
    </row>
    <row r="74" spans="1:21">
      <c r="A74" s="217"/>
      <c r="B74" s="318"/>
      <c r="C74" s="319"/>
      <c r="D74" s="320"/>
      <c r="E74" s="321"/>
      <c r="F74" s="322"/>
      <c r="G74" s="323"/>
      <c r="H74" s="324"/>
      <c r="I74" s="29"/>
      <c r="J74" s="28"/>
      <c r="K74" s="27"/>
      <c r="L74" s="325"/>
      <c r="M74" s="326"/>
      <c r="N74" s="326"/>
      <c r="O74" s="326"/>
      <c r="P74" s="331"/>
      <c r="Q74" s="325"/>
      <c r="R74" s="326"/>
      <c r="S74" s="327"/>
      <c r="T74" s="307"/>
      <c r="U74" s="307"/>
    </row>
    <row r="75" spans="1:21">
      <c r="A75" s="217"/>
      <c r="B75" s="318"/>
      <c r="C75" s="319"/>
      <c r="D75" s="320"/>
      <c r="E75" s="321"/>
      <c r="F75" s="322"/>
      <c r="G75" s="323"/>
      <c r="H75" s="324"/>
      <c r="I75" s="29"/>
      <c r="J75" s="28"/>
      <c r="K75" s="27"/>
      <c r="L75" s="325"/>
      <c r="M75" s="326"/>
      <c r="N75" s="326"/>
      <c r="O75" s="326"/>
      <c r="P75" s="331"/>
      <c r="Q75" s="325"/>
      <c r="R75" s="326"/>
      <c r="S75" s="327"/>
      <c r="T75" s="307"/>
      <c r="U75" s="307"/>
    </row>
    <row r="76" spans="1:21">
      <c r="A76" s="217"/>
      <c r="B76" s="318"/>
      <c r="C76" s="319"/>
      <c r="D76" s="320"/>
      <c r="E76" s="321"/>
      <c r="F76" s="322"/>
      <c r="G76" s="323"/>
      <c r="H76" s="324"/>
      <c r="I76" s="29"/>
      <c r="J76" s="28"/>
      <c r="K76" s="27"/>
      <c r="L76" s="325"/>
      <c r="M76" s="326"/>
      <c r="N76" s="326"/>
      <c r="O76" s="326"/>
      <c r="P76" s="331"/>
      <c r="Q76" s="325"/>
      <c r="R76" s="326"/>
      <c r="S76" s="327"/>
      <c r="T76" s="307"/>
      <c r="U76" s="307"/>
    </row>
    <row r="77" spans="1:21">
      <c r="A77" s="217"/>
      <c r="B77" s="318"/>
      <c r="C77" s="319"/>
      <c r="D77" s="320"/>
      <c r="E77" s="321"/>
      <c r="F77" s="322"/>
      <c r="G77" s="323"/>
      <c r="H77" s="324"/>
      <c r="I77" s="29"/>
      <c r="J77" s="28"/>
      <c r="K77" s="27"/>
      <c r="L77" s="325"/>
      <c r="M77" s="326"/>
      <c r="N77" s="326"/>
      <c r="O77" s="326"/>
      <c r="P77" s="331"/>
      <c r="Q77" s="325"/>
      <c r="R77" s="326"/>
      <c r="S77" s="327"/>
      <c r="T77" s="307"/>
      <c r="U77" s="307"/>
    </row>
    <row r="78" spans="1:21">
      <c r="A78" s="217"/>
      <c r="B78" s="318"/>
      <c r="C78" s="319"/>
      <c r="D78" s="320"/>
      <c r="E78" s="321"/>
      <c r="F78" s="322"/>
      <c r="G78" s="323"/>
      <c r="H78" s="324"/>
      <c r="I78" s="29"/>
      <c r="J78" s="28"/>
      <c r="K78" s="27"/>
      <c r="L78" s="325"/>
      <c r="M78" s="326"/>
      <c r="N78" s="326"/>
      <c r="O78" s="326"/>
      <c r="P78" s="331"/>
      <c r="Q78" s="325"/>
      <c r="R78" s="326"/>
      <c r="S78" s="327"/>
      <c r="T78" s="307"/>
      <c r="U78" s="307"/>
    </row>
    <row r="79" spans="1:21">
      <c r="A79" s="217"/>
      <c r="B79" s="318"/>
      <c r="C79" s="319"/>
      <c r="D79" s="320"/>
      <c r="E79" s="321"/>
      <c r="F79" s="322"/>
      <c r="G79" s="323"/>
      <c r="H79" s="324"/>
      <c r="I79" s="29"/>
      <c r="J79" s="28"/>
      <c r="K79" s="27"/>
      <c r="L79" s="325"/>
      <c r="M79" s="326"/>
      <c r="N79" s="326"/>
      <c r="O79" s="326"/>
      <c r="P79" s="331"/>
      <c r="Q79" s="325"/>
      <c r="R79" s="326"/>
      <c r="S79" s="327"/>
      <c r="T79" s="307"/>
      <c r="U79" s="307"/>
    </row>
    <row r="80" spans="1:21">
      <c r="A80" s="217"/>
      <c r="B80" s="318"/>
      <c r="C80" s="319"/>
      <c r="D80" s="320"/>
      <c r="E80" s="321"/>
      <c r="F80" s="322"/>
      <c r="G80" s="323"/>
      <c r="H80" s="324"/>
      <c r="I80" s="29"/>
      <c r="J80" s="28"/>
      <c r="K80" s="27"/>
      <c r="L80" s="325"/>
      <c r="M80" s="326"/>
      <c r="N80" s="326"/>
      <c r="O80" s="326"/>
      <c r="P80" s="331"/>
      <c r="Q80" s="325"/>
      <c r="R80" s="326"/>
      <c r="S80" s="327"/>
      <c r="T80" s="307"/>
      <c r="U80" s="307"/>
    </row>
    <row r="81" spans="1:21" ht="15.95" thickBot="1">
      <c r="A81" s="218"/>
      <c r="B81" s="334"/>
      <c r="C81" s="335"/>
      <c r="D81" s="336"/>
      <c r="E81" s="337"/>
      <c r="F81" s="338"/>
      <c r="G81" s="339"/>
      <c r="H81" s="340"/>
      <c r="I81" s="26"/>
      <c r="J81" s="25"/>
      <c r="K81" s="24"/>
      <c r="L81" s="341"/>
      <c r="M81" s="342"/>
      <c r="N81" s="342"/>
      <c r="O81" s="342"/>
      <c r="P81" s="343"/>
      <c r="Q81" s="341"/>
      <c r="R81" s="342"/>
      <c r="S81" s="344"/>
      <c r="T81" s="307"/>
      <c r="U81" s="307"/>
    </row>
    <row r="82" spans="1:21">
      <c r="A82" s="221"/>
      <c r="B82" s="160"/>
      <c r="C82" s="319"/>
      <c r="D82" s="320"/>
      <c r="E82" s="321"/>
      <c r="F82" s="322"/>
      <c r="G82" s="323"/>
      <c r="H82" s="324"/>
      <c r="I82" s="29"/>
      <c r="J82" s="28"/>
      <c r="K82" s="27"/>
      <c r="L82" s="325"/>
      <c r="M82" s="326"/>
      <c r="N82" s="326"/>
      <c r="O82" s="326"/>
      <c r="P82" s="331"/>
      <c r="Q82" s="325"/>
      <c r="R82" s="326"/>
      <c r="S82" s="327"/>
      <c r="T82" s="307"/>
      <c r="U82" s="307"/>
    </row>
    <row r="83" spans="1:21">
      <c r="A83" s="221"/>
      <c r="B83" s="160"/>
      <c r="C83" s="319"/>
      <c r="D83" s="320"/>
      <c r="E83" s="321"/>
      <c r="F83" s="322"/>
      <c r="G83" s="323"/>
      <c r="H83" s="324"/>
      <c r="I83" s="29"/>
      <c r="J83" s="28"/>
      <c r="K83" s="27"/>
      <c r="L83" s="325"/>
      <c r="M83" s="326"/>
      <c r="N83" s="326"/>
      <c r="O83" s="326"/>
      <c r="P83" s="331"/>
      <c r="Q83" s="325"/>
      <c r="R83" s="326"/>
      <c r="S83" s="327"/>
      <c r="T83" s="345"/>
      <c r="U83" s="345"/>
    </row>
    <row r="84" spans="1:21">
      <c r="A84" s="221"/>
      <c r="B84" s="160"/>
      <c r="C84" s="319"/>
      <c r="D84" s="320"/>
      <c r="E84" s="321"/>
      <c r="F84" s="322"/>
      <c r="G84" s="323"/>
      <c r="H84" s="324"/>
      <c r="I84" s="29"/>
      <c r="J84" s="28"/>
      <c r="K84" s="27"/>
      <c r="L84" s="325"/>
      <c r="M84" s="326"/>
      <c r="N84" s="326"/>
      <c r="O84" s="326"/>
      <c r="P84" s="331"/>
      <c r="Q84" s="325"/>
      <c r="R84" s="326"/>
      <c r="S84" s="326"/>
      <c r="T84" s="31"/>
      <c r="U84" s="30"/>
    </row>
    <row r="85" spans="1:21">
      <c r="A85" s="221"/>
      <c r="B85" s="160"/>
      <c r="C85" s="319"/>
      <c r="D85" s="320"/>
      <c r="E85" s="321"/>
      <c r="F85" s="322"/>
      <c r="G85" s="323"/>
      <c r="H85" s="324"/>
      <c r="I85" s="29"/>
      <c r="J85" s="28"/>
      <c r="K85" s="27"/>
      <c r="L85" s="325"/>
      <c r="M85" s="326"/>
      <c r="N85" s="326"/>
      <c r="O85" s="326"/>
      <c r="P85" s="331"/>
      <c r="Q85" s="325"/>
      <c r="R85" s="326"/>
      <c r="S85" s="326"/>
      <c r="T85" s="326"/>
      <c r="U85" s="331"/>
    </row>
    <row r="86" spans="1:21">
      <c r="A86" s="221"/>
      <c r="B86" s="160"/>
      <c r="C86" s="319"/>
      <c r="D86" s="320"/>
      <c r="E86" s="321"/>
      <c r="F86" s="322"/>
      <c r="G86" s="323"/>
      <c r="H86" s="324"/>
      <c r="I86" s="29"/>
      <c r="J86" s="28"/>
      <c r="K86" s="27"/>
      <c r="L86" s="325"/>
      <c r="M86" s="326"/>
      <c r="N86" s="326"/>
      <c r="O86" s="326"/>
      <c r="P86" s="331"/>
      <c r="Q86" s="325"/>
      <c r="R86" s="326"/>
      <c r="S86" s="326"/>
      <c r="T86" s="326"/>
      <c r="U86" s="331"/>
    </row>
    <row r="87" spans="1:21">
      <c r="A87" s="221"/>
      <c r="B87" s="160"/>
      <c r="C87" s="319"/>
      <c r="D87" s="320"/>
      <c r="E87" s="321"/>
      <c r="F87" s="322"/>
      <c r="G87" s="323"/>
      <c r="H87" s="324"/>
      <c r="I87" s="29"/>
      <c r="J87" s="28"/>
      <c r="K87" s="27"/>
      <c r="L87" s="325"/>
      <c r="M87" s="326"/>
      <c r="N87" s="326"/>
      <c r="O87" s="326"/>
      <c r="P87" s="331"/>
      <c r="Q87" s="325"/>
      <c r="R87" s="326"/>
      <c r="S87" s="326"/>
      <c r="T87" s="326"/>
      <c r="U87" s="331"/>
    </row>
    <row r="88" spans="1:21">
      <c r="A88" s="221"/>
      <c r="B88" s="161"/>
      <c r="C88" s="319"/>
      <c r="D88" s="320"/>
      <c r="E88" s="321"/>
      <c r="F88" s="322"/>
      <c r="G88" s="323"/>
      <c r="H88" s="324"/>
      <c r="I88" s="29"/>
      <c r="J88" s="28"/>
      <c r="K88" s="27"/>
      <c r="L88" s="325"/>
      <c r="M88" s="326"/>
      <c r="N88" s="326"/>
      <c r="O88" s="326"/>
      <c r="P88" s="331"/>
      <c r="Q88" s="325"/>
      <c r="R88" s="326"/>
      <c r="S88" s="326"/>
      <c r="T88" s="326"/>
      <c r="U88" s="331"/>
    </row>
    <row r="89" spans="1:21">
      <c r="A89" s="221"/>
      <c r="B89" s="161"/>
      <c r="C89" s="319"/>
      <c r="D89" s="320"/>
      <c r="E89" s="321"/>
      <c r="F89" s="322"/>
      <c r="G89" s="323"/>
      <c r="H89" s="324"/>
      <c r="I89" s="29"/>
      <c r="J89" s="28"/>
      <c r="K89" s="27"/>
      <c r="L89" s="325"/>
      <c r="M89" s="326"/>
      <c r="N89" s="326"/>
      <c r="O89" s="326"/>
      <c r="P89" s="331"/>
      <c r="Q89" s="325"/>
      <c r="R89" s="326"/>
      <c r="S89" s="326"/>
      <c r="T89" s="326"/>
      <c r="U89" s="331"/>
    </row>
    <row r="90" spans="1:21">
      <c r="A90" s="221"/>
      <c r="B90" s="161"/>
      <c r="C90" s="319"/>
      <c r="D90" s="320"/>
      <c r="E90" s="321"/>
      <c r="F90" s="322"/>
      <c r="G90" s="323"/>
      <c r="H90" s="324"/>
      <c r="I90" s="29"/>
      <c r="J90" s="28"/>
      <c r="K90" s="27"/>
      <c r="L90" s="325"/>
      <c r="M90" s="326"/>
      <c r="N90" s="326"/>
      <c r="O90" s="326"/>
      <c r="P90" s="331"/>
      <c r="Q90" s="325"/>
      <c r="R90" s="326"/>
      <c r="S90" s="326"/>
      <c r="T90" s="326"/>
      <c r="U90" s="331"/>
    </row>
    <row r="91" spans="1:21">
      <c r="A91" s="221"/>
      <c r="B91" s="161"/>
      <c r="C91" s="319"/>
      <c r="D91" s="320"/>
      <c r="E91" s="321"/>
      <c r="F91" s="322"/>
      <c r="G91" s="323"/>
      <c r="H91" s="324"/>
      <c r="I91" s="29"/>
      <c r="J91" s="28"/>
      <c r="K91" s="27"/>
      <c r="L91" s="325"/>
      <c r="M91" s="326"/>
      <c r="N91" s="326"/>
      <c r="O91" s="326"/>
      <c r="P91" s="331"/>
      <c r="Q91" s="325"/>
      <c r="R91" s="326"/>
      <c r="S91" s="326"/>
      <c r="T91" s="326"/>
      <c r="U91" s="331"/>
    </row>
    <row r="92" spans="1:21" hidden="1">
      <c r="A92" s="221"/>
      <c r="B92" s="162"/>
      <c r="C92" s="319"/>
      <c r="D92" s="320"/>
      <c r="E92" s="321"/>
      <c r="F92" s="322"/>
      <c r="G92" s="323"/>
      <c r="H92" s="324"/>
      <c r="I92" s="29"/>
      <c r="J92" s="28"/>
      <c r="K92" s="27"/>
      <c r="L92" s="325"/>
      <c r="M92" s="326"/>
      <c r="N92" s="326"/>
      <c r="O92" s="326"/>
      <c r="P92" s="331"/>
      <c r="Q92" s="325"/>
      <c r="R92" s="326"/>
      <c r="S92" s="326"/>
      <c r="T92" s="326"/>
      <c r="U92" s="331"/>
    </row>
    <row r="93" spans="1:21" hidden="1">
      <c r="A93" s="221"/>
      <c r="B93" s="162"/>
      <c r="C93" s="319"/>
      <c r="D93" s="320"/>
      <c r="E93" s="321"/>
      <c r="F93" s="322"/>
      <c r="G93" s="323"/>
      <c r="H93" s="324"/>
      <c r="I93" s="29"/>
      <c r="J93" s="28"/>
      <c r="K93" s="27"/>
      <c r="L93" s="325"/>
      <c r="M93" s="326"/>
      <c r="N93" s="326"/>
      <c r="O93" s="326"/>
      <c r="P93" s="331"/>
      <c r="Q93" s="325"/>
      <c r="R93" s="326"/>
      <c r="S93" s="326"/>
      <c r="T93" s="326"/>
      <c r="U93" s="331"/>
    </row>
    <row r="94" spans="1:21">
      <c r="A94" s="221"/>
      <c r="B94" s="161"/>
      <c r="C94" s="319"/>
      <c r="D94" s="320"/>
      <c r="E94" s="321"/>
      <c r="F94" s="322"/>
      <c r="G94" s="323"/>
      <c r="H94" s="324"/>
      <c r="I94" s="29"/>
      <c r="J94" s="28"/>
      <c r="K94" s="27"/>
      <c r="L94" s="325"/>
      <c r="M94" s="326"/>
      <c r="N94" s="326"/>
      <c r="O94" s="326"/>
      <c r="P94" s="331"/>
      <c r="Q94" s="325"/>
      <c r="R94" s="326"/>
      <c r="S94" s="326"/>
      <c r="T94" s="326"/>
      <c r="U94" s="331"/>
    </row>
    <row r="95" spans="1:21" hidden="1">
      <c r="A95" s="221"/>
      <c r="B95" s="163"/>
      <c r="C95" s="319"/>
      <c r="D95" s="320"/>
      <c r="E95" s="321"/>
      <c r="F95" s="322"/>
      <c r="G95" s="323"/>
      <c r="H95" s="324"/>
      <c r="I95" s="29"/>
      <c r="J95" s="28"/>
      <c r="K95" s="27"/>
      <c r="L95" s="325"/>
      <c r="M95" s="326"/>
      <c r="N95" s="326"/>
      <c r="O95" s="326"/>
      <c r="P95" s="331"/>
      <c r="Q95" s="325"/>
      <c r="R95" s="326"/>
      <c r="S95" s="326"/>
      <c r="T95" s="326"/>
      <c r="U95" s="331"/>
    </row>
    <row r="96" spans="1:21" ht="15.95" hidden="1" thickBot="1">
      <c r="A96" s="221"/>
      <c r="B96" s="163"/>
      <c r="C96" s="335"/>
      <c r="D96" s="336"/>
      <c r="E96" s="337"/>
      <c r="F96" s="338"/>
      <c r="G96" s="339"/>
      <c r="H96" s="340"/>
      <c r="I96" s="26"/>
      <c r="J96" s="25"/>
      <c r="K96" s="24"/>
      <c r="L96" s="341"/>
      <c r="M96" s="342"/>
      <c r="N96" s="342"/>
      <c r="O96" s="342"/>
      <c r="P96" s="343"/>
      <c r="Q96" s="341"/>
      <c r="R96" s="342"/>
      <c r="S96" s="342"/>
      <c r="T96" s="342"/>
      <c r="U96" s="343"/>
    </row>
  </sheetData>
  <mergeCells count="92">
    <mergeCell ref="A65:A81"/>
    <mergeCell ref="A44:A63"/>
    <mergeCell ref="A82:A96"/>
    <mergeCell ref="Q1:U1"/>
    <mergeCell ref="I1:K1"/>
    <mergeCell ref="C1:E1"/>
    <mergeCell ref="F1:H1"/>
    <mergeCell ref="L1:P1"/>
    <mergeCell ref="A3:A9"/>
    <mergeCell ref="A11:A33"/>
    <mergeCell ref="A35:A42"/>
    <mergeCell ref="T2:U2"/>
    <mergeCell ref="T3:U3"/>
    <mergeCell ref="T4:U4"/>
    <mergeCell ref="T5:U5"/>
    <mergeCell ref="T6:U6"/>
    <mergeCell ref="T7:U7"/>
    <mergeCell ref="T8:U8"/>
    <mergeCell ref="T9:U9"/>
    <mergeCell ref="T10:U10"/>
    <mergeCell ref="T22:U22"/>
    <mergeCell ref="T11:U11"/>
    <mergeCell ref="T12:U12"/>
    <mergeCell ref="T13:U13"/>
    <mergeCell ref="T14:U14"/>
    <mergeCell ref="T15:U15"/>
    <mergeCell ref="T16:U16"/>
    <mergeCell ref="T17:U17"/>
    <mergeCell ref="T18:U18"/>
    <mergeCell ref="T19:U19"/>
    <mergeCell ref="T20:U20"/>
    <mergeCell ref="T21:U21"/>
    <mergeCell ref="T34:U34"/>
    <mergeCell ref="T23:U23"/>
    <mergeCell ref="T24:U24"/>
    <mergeCell ref="T25:U25"/>
    <mergeCell ref="T26:U26"/>
    <mergeCell ref="T27:U27"/>
    <mergeCell ref="T28:U28"/>
    <mergeCell ref="T29:U29"/>
    <mergeCell ref="T30:U30"/>
    <mergeCell ref="T31:U31"/>
    <mergeCell ref="T32:U32"/>
    <mergeCell ref="T33:U33"/>
    <mergeCell ref="T46:U46"/>
    <mergeCell ref="T35:U35"/>
    <mergeCell ref="T36:U36"/>
    <mergeCell ref="T37:U37"/>
    <mergeCell ref="T38:U38"/>
    <mergeCell ref="T39:U39"/>
    <mergeCell ref="T40:U40"/>
    <mergeCell ref="T41:U41"/>
    <mergeCell ref="T42:U42"/>
    <mergeCell ref="T43:U43"/>
    <mergeCell ref="T44:U44"/>
    <mergeCell ref="T45:U45"/>
    <mergeCell ref="T58:U58"/>
    <mergeCell ref="T47:U47"/>
    <mergeCell ref="T48:U48"/>
    <mergeCell ref="T49:U49"/>
    <mergeCell ref="T50:U50"/>
    <mergeCell ref="T51:U51"/>
    <mergeCell ref="T52:U52"/>
    <mergeCell ref="T53:U53"/>
    <mergeCell ref="T54:U54"/>
    <mergeCell ref="T55:U55"/>
    <mergeCell ref="T56:U56"/>
    <mergeCell ref="T57:U57"/>
    <mergeCell ref="T70:U70"/>
    <mergeCell ref="T59:U59"/>
    <mergeCell ref="T60:U60"/>
    <mergeCell ref="T61:U61"/>
    <mergeCell ref="T62:U62"/>
    <mergeCell ref="T63:U63"/>
    <mergeCell ref="T64:U64"/>
    <mergeCell ref="T65:U65"/>
    <mergeCell ref="T66:U66"/>
    <mergeCell ref="T67:U67"/>
    <mergeCell ref="T68:U68"/>
    <mergeCell ref="T69:U69"/>
    <mergeCell ref="T82:U82"/>
    <mergeCell ref="T71:U71"/>
    <mergeCell ref="T72:U72"/>
    <mergeCell ref="T73:U73"/>
    <mergeCell ref="T74:U74"/>
    <mergeCell ref="T75:U75"/>
    <mergeCell ref="T76:U76"/>
    <mergeCell ref="T77:U77"/>
    <mergeCell ref="T78:U78"/>
    <mergeCell ref="T79:U79"/>
    <mergeCell ref="T80:U80"/>
    <mergeCell ref="T81:U81"/>
  </mergeCells>
  <pageMargins left="0.7" right="0.7" top="0.75" bottom="0.75" header="0.3" footer="0.3"/>
  <pageSetup paperSize="8"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P70"/>
  <sheetViews>
    <sheetView tabSelected="1" topLeftCell="J1" zoomScale="50" zoomScaleNormal="50" workbookViewId="0">
      <selection activeCell="J5" sqref="J5"/>
    </sheetView>
  </sheetViews>
  <sheetFormatPr defaultColWidth="8.7109375" defaultRowHeight="14.45"/>
  <cols>
    <col min="1" max="1" width="29" customWidth="1"/>
    <col min="2" max="2" width="68" customWidth="1"/>
    <col min="3" max="3" width="76.28515625" customWidth="1"/>
    <col min="4" max="4" width="60" customWidth="1"/>
    <col min="5" max="5" width="77" customWidth="1"/>
    <col min="6" max="6" width="85.28515625" customWidth="1"/>
    <col min="7" max="7" width="77.5703125" customWidth="1"/>
    <col min="8" max="8" width="62.85546875" customWidth="1"/>
    <col min="9" max="9" width="23.42578125" customWidth="1"/>
    <col min="10" max="10" width="42.42578125" customWidth="1"/>
    <col min="11" max="11" width="49.7109375" customWidth="1"/>
    <col min="12" max="12" width="47.5703125" customWidth="1"/>
    <col min="13" max="13" width="21.42578125" customWidth="1"/>
    <col min="14" max="14" width="42.7109375" customWidth="1"/>
    <col min="15" max="15" width="25.5703125" customWidth="1"/>
    <col min="16" max="16" width="54.42578125" customWidth="1"/>
  </cols>
  <sheetData>
    <row r="1" spans="1:16" ht="14.45" customHeight="1">
      <c r="A1" s="346" t="s">
        <v>140</v>
      </c>
      <c r="B1" s="347"/>
      <c r="C1" s="347"/>
      <c r="D1" s="347"/>
      <c r="E1" s="348"/>
      <c r="F1" s="349"/>
      <c r="G1" s="349"/>
      <c r="H1" s="349"/>
      <c r="I1" s="349"/>
      <c r="J1" s="349"/>
      <c r="K1" s="349"/>
      <c r="L1" s="349"/>
      <c r="M1" s="349"/>
      <c r="N1" s="349"/>
      <c r="O1" s="349"/>
      <c r="P1" s="349"/>
    </row>
    <row r="2" spans="1:16" ht="29.45" customHeight="1">
      <c r="A2" s="237"/>
      <c r="B2" s="238"/>
      <c r="C2" s="238"/>
      <c r="D2" s="238"/>
      <c r="E2" s="239"/>
      <c r="F2" s="350"/>
      <c r="G2" s="350"/>
      <c r="H2" s="350"/>
      <c r="I2" s="350"/>
      <c r="J2" s="350"/>
      <c r="K2" s="350"/>
      <c r="L2" s="350"/>
      <c r="M2" s="350"/>
      <c r="N2" s="349"/>
      <c r="O2" s="349"/>
      <c r="P2" s="349"/>
    </row>
    <row r="3" spans="1:16" ht="24" customHeight="1">
      <c r="A3" s="350"/>
      <c r="B3" s="351" t="s">
        <v>141</v>
      </c>
      <c r="C3" s="351"/>
      <c r="D3" s="351"/>
      <c r="E3" s="351"/>
      <c r="F3" s="351"/>
      <c r="G3" s="352" t="s">
        <v>128</v>
      </c>
      <c r="H3" s="352"/>
      <c r="I3" s="353" t="s">
        <v>142</v>
      </c>
      <c r="J3" s="353"/>
      <c r="K3" s="353"/>
      <c r="L3" s="353"/>
      <c r="M3" s="353"/>
      <c r="N3" s="354" t="s">
        <v>143</v>
      </c>
      <c r="O3" s="354"/>
      <c r="P3" s="354"/>
    </row>
    <row r="4" spans="1:16" s="94" customFormat="1" ht="46.5">
      <c r="A4" s="355" t="s">
        <v>144</v>
      </c>
      <c r="B4" s="356" t="s">
        <v>124</v>
      </c>
      <c r="C4" s="356" t="s">
        <v>127</v>
      </c>
      <c r="D4" s="357" t="s">
        <v>125</v>
      </c>
      <c r="E4" s="357" t="s">
        <v>145</v>
      </c>
      <c r="F4" s="357" t="s">
        <v>146</v>
      </c>
      <c r="G4" s="358" t="s">
        <v>147</v>
      </c>
      <c r="H4" s="358" t="s">
        <v>148</v>
      </c>
      <c r="I4" s="359" t="s">
        <v>149</v>
      </c>
      <c r="J4" s="359" t="s">
        <v>150</v>
      </c>
      <c r="K4" s="359" t="s">
        <v>151</v>
      </c>
      <c r="L4" s="359" t="s">
        <v>152</v>
      </c>
      <c r="M4" s="359" t="s">
        <v>153</v>
      </c>
      <c r="N4" s="360" t="s">
        <v>154</v>
      </c>
      <c r="O4" s="361" t="s">
        <v>155</v>
      </c>
      <c r="P4" s="361" t="s">
        <v>156</v>
      </c>
    </row>
    <row r="5" spans="1:16" ht="90" customHeight="1">
      <c r="A5" s="350"/>
      <c r="B5" s="362" t="s">
        <v>157</v>
      </c>
      <c r="C5" s="362" t="s">
        <v>158</v>
      </c>
      <c r="D5" s="362" t="s">
        <v>159</v>
      </c>
      <c r="E5" s="362" t="s">
        <v>160</v>
      </c>
      <c r="F5" s="362" t="s">
        <v>161</v>
      </c>
      <c r="G5" s="362" t="s">
        <v>162</v>
      </c>
      <c r="H5" s="362" t="s">
        <v>163</v>
      </c>
      <c r="I5" s="362" t="s">
        <v>164</v>
      </c>
      <c r="J5" s="362" t="s">
        <v>165</v>
      </c>
      <c r="K5" s="362" t="s">
        <v>166</v>
      </c>
      <c r="L5" s="362" t="s">
        <v>167</v>
      </c>
      <c r="M5" s="362" t="s">
        <v>168</v>
      </c>
      <c r="N5" s="362" t="s">
        <v>169</v>
      </c>
      <c r="O5" s="362" t="s">
        <v>170</v>
      </c>
      <c r="P5" s="350" t="s">
        <v>171</v>
      </c>
    </row>
    <row r="6" spans="1:16" ht="90" customHeight="1">
      <c r="A6" s="350"/>
      <c r="B6" s="362" t="s">
        <v>157</v>
      </c>
      <c r="C6" s="362" t="s">
        <v>158</v>
      </c>
      <c r="D6" s="362" t="s">
        <v>159</v>
      </c>
      <c r="E6" s="362" t="s">
        <v>160</v>
      </c>
      <c r="F6" s="362" t="s">
        <v>161</v>
      </c>
      <c r="G6" s="362" t="s">
        <v>162</v>
      </c>
      <c r="H6" s="362" t="s">
        <v>163</v>
      </c>
      <c r="I6" s="362" t="s">
        <v>164</v>
      </c>
      <c r="J6" s="362" t="s">
        <v>165</v>
      </c>
      <c r="K6" s="362" t="s">
        <v>166</v>
      </c>
      <c r="L6" s="362" t="s">
        <v>167</v>
      </c>
      <c r="M6" s="362" t="s">
        <v>168</v>
      </c>
      <c r="N6" s="362" t="s">
        <v>169</v>
      </c>
      <c r="O6" s="362" t="s">
        <v>170</v>
      </c>
      <c r="P6" s="350" t="s">
        <v>171</v>
      </c>
    </row>
    <row r="7" spans="1:16" ht="90" customHeight="1">
      <c r="A7" s="350"/>
      <c r="B7" s="362" t="s">
        <v>157</v>
      </c>
      <c r="C7" s="362" t="s">
        <v>158</v>
      </c>
      <c r="D7" s="362" t="s">
        <v>159</v>
      </c>
      <c r="E7" s="362" t="s">
        <v>160</v>
      </c>
      <c r="F7" s="362" t="s">
        <v>161</v>
      </c>
      <c r="G7" s="362" t="s">
        <v>162</v>
      </c>
      <c r="H7" s="362" t="s">
        <v>163</v>
      </c>
      <c r="I7" s="362" t="s">
        <v>164</v>
      </c>
      <c r="J7" s="362" t="s">
        <v>165</v>
      </c>
      <c r="K7" s="362" t="s">
        <v>166</v>
      </c>
      <c r="L7" s="362" t="s">
        <v>167</v>
      </c>
      <c r="M7" s="362" t="s">
        <v>168</v>
      </c>
      <c r="N7" s="362" t="s">
        <v>169</v>
      </c>
      <c r="O7" s="362" t="s">
        <v>170</v>
      </c>
      <c r="P7" s="350" t="s">
        <v>171</v>
      </c>
    </row>
    <row r="8" spans="1:16" ht="90" customHeight="1">
      <c r="A8" s="350"/>
      <c r="B8" s="362" t="s">
        <v>157</v>
      </c>
      <c r="C8" s="362" t="s">
        <v>158</v>
      </c>
      <c r="D8" s="362" t="s">
        <v>159</v>
      </c>
      <c r="E8" s="362" t="s">
        <v>160</v>
      </c>
      <c r="F8" s="362" t="s">
        <v>161</v>
      </c>
      <c r="G8" s="362" t="s">
        <v>162</v>
      </c>
      <c r="H8" s="362" t="s">
        <v>163</v>
      </c>
      <c r="I8" s="362" t="s">
        <v>164</v>
      </c>
      <c r="J8" s="362" t="s">
        <v>165</v>
      </c>
      <c r="K8" s="362" t="s">
        <v>166</v>
      </c>
      <c r="L8" s="362" t="s">
        <v>167</v>
      </c>
      <c r="M8" s="362" t="s">
        <v>168</v>
      </c>
      <c r="N8" s="362" t="s">
        <v>169</v>
      </c>
      <c r="O8" s="362" t="s">
        <v>170</v>
      </c>
      <c r="P8" s="350" t="s">
        <v>171</v>
      </c>
    </row>
    <row r="9" spans="1:16" ht="90" customHeight="1">
      <c r="A9" s="350"/>
      <c r="B9" s="362" t="s">
        <v>157</v>
      </c>
      <c r="C9" s="362" t="s">
        <v>158</v>
      </c>
      <c r="D9" s="362" t="s">
        <v>159</v>
      </c>
      <c r="E9" s="362" t="s">
        <v>160</v>
      </c>
      <c r="F9" s="362" t="s">
        <v>161</v>
      </c>
      <c r="G9" s="362" t="s">
        <v>162</v>
      </c>
      <c r="H9" s="362" t="s">
        <v>163</v>
      </c>
      <c r="I9" s="362" t="s">
        <v>164</v>
      </c>
      <c r="J9" s="362" t="s">
        <v>165</v>
      </c>
      <c r="K9" s="362" t="s">
        <v>166</v>
      </c>
      <c r="L9" s="362" t="s">
        <v>167</v>
      </c>
      <c r="M9" s="362" t="s">
        <v>168</v>
      </c>
      <c r="N9" s="362" t="s">
        <v>169</v>
      </c>
      <c r="O9" s="362" t="s">
        <v>170</v>
      </c>
      <c r="P9" s="350" t="s">
        <v>171</v>
      </c>
    </row>
    <row r="10" spans="1:16" ht="90" customHeight="1">
      <c r="A10" s="350"/>
      <c r="B10" s="362" t="s">
        <v>157</v>
      </c>
      <c r="C10" s="362" t="s">
        <v>158</v>
      </c>
      <c r="D10" s="362" t="s">
        <v>159</v>
      </c>
      <c r="E10" s="362" t="s">
        <v>160</v>
      </c>
      <c r="F10" s="362" t="s">
        <v>161</v>
      </c>
      <c r="G10" s="362" t="s">
        <v>162</v>
      </c>
      <c r="H10" s="362" t="s">
        <v>163</v>
      </c>
      <c r="I10" s="362" t="s">
        <v>164</v>
      </c>
      <c r="J10" s="362" t="s">
        <v>165</v>
      </c>
      <c r="K10" s="362" t="s">
        <v>166</v>
      </c>
      <c r="L10" s="362" t="s">
        <v>167</v>
      </c>
      <c r="M10" s="362" t="s">
        <v>168</v>
      </c>
      <c r="N10" s="362" t="s">
        <v>169</v>
      </c>
      <c r="O10" s="362" t="s">
        <v>170</v>
      </c>
      <c r="P10" s="350" t="s">
        <v>171</v>
      </c>
    </row>
    <row r="11" spans="1:16" ht="90" customHeight="1">
      <c r="A11" s="350"/>
      <c r="B11" s="362" t="s">
        <v>157</v>
      </c>
      <c r="C11" s="362" t="s">
        <v>158</v>
      </c>
      <c r="D11" s="362" t="s">
        <v>159</v>
      </c>
      <c r="E11" s="362" t="s">
        <v>160</v>
      </c>
      <c r="F11" s="362" t="s">
        <v>161</v>
      </c>
      <c r="G11" s="362" t="s">
        <v>162</v>
      </c>
      <c r="H11" s="362" t="s">
        <v>163</v>
      </c>
      <c r="I11" s="362" t="s">
        <v>164</v>
      </c>
      <c r="J11" s="362" t="s">
        <v>165</v>
      </c>
      <c r="K11" s="362" t="s">
        <v>166</v>
      </c>
      <c r="L11" s="362" t="s">
        <v>167</v>
      </c>
      <c r="M11" s="362" t="s">
        <v>168</v>
      </c>
      <c r="N11" s="362" t="s">
        <v>169</v>
      </c>
      <c r="O11" s="362" t="s">
        <v>170</v>
      </c>
      <c r="P11" s="350" t="s">
        <v>171</v>
      </c>
    </row>
    <row r="12" spans="1:16" ht="90" customHeight="1">
      <c r="A12" s="350"/>
      <c r="B12" s="362" t="s">
        <v>157</v>
      </c>
      <c r="C12" s="362" t="s">
        <v>158</v>
      </c>
      <c r="D12" s="362" t="s">
        <v>159</v>
      </c>
      <c r="E12" s="362" t="s">
        <v>160</v>
      </c>
      <c r="F12" s="362" t="s">
        <v>161</v>
      </c>
      <c r="G12" s="362" t="s">
        <v>162</v>
      </c>
      <c r="H12" s="362" t="s">
        <v>163</v>
      </c>
      <c r="I12" s="362" t="s">
        <v>164</v>
      </c>
      <c r="J12" s="362" t="s">
        <v>165</v>
      </c>
      <c r="K12" s="362" t="s">
        <v>166</v>
      </c>
      <c r="L12" s="362" t="s">
        <v>167</v>
      </c>
      <c r="M12" s="362" t="s">
        <v>168</v>
      </c>
      <c r="N12" s="362" t="s">
        <v>169</v>
      </c>
      <c r="O12" s="362" t="s">
        <v>170</v>
      </c>
      <c r="P12" s="350" t="s">
        <v>171</v>
      </c>
    </row>
    <row r="13" spans="1:16" ht="90" customHeight="1">
      <c r="A13" s="350"/>
      <c r="B13" s="362" t="s">
        <v>157</v>
      </c>
      <c r="C13" s="362" t="s">
        <v>158</v>
      </c>
      <c r="D13" s="362" t="s">
        <v>159</v>
      </c>
      <c r="E13" s="362" t="s">
        <v>160</v>
      </c>
      <c r="F13" s="362" t="s">
        <v>161</v>
      </c>
      <c r="G13" s="362" t="s">
        <v>162</v>
      </c>
      <c r="H13" s="362" t="s">
        <v>163</v>
      </c>
      <c r="I13" s="362" t="s">
        <v>164</v>
      </c>
      <c r="J13" s="362" t="s">
        <v>165</v>
      </c>
      <c r="K13" s="362" t="s">
        <v>166</v>
      </c>
      <c r="L13" s="362" t="s">
        <v>167</v>
      </c>
      <c r="M13" s="362" t="s">
        <v>168</v>
      </c>
      <c r="N13" s="362" t="s">
        <v>169</v>
      </c>
      <c r="O13" s="362" t="s">
        <v>170</v>
      </c>
      <c r="P13" s="350" t="s">
        <v>171</v>
      </c>
    </row>
    <row r="14" spans="1:16" ht="90" customHeight="1">
      <c r="A14" s="350"/>
      <c r="B14" s="362" t="s">
        <v>157</v>
      </c>
      <c r="C14" s="362" t="s">
        <v>158</v>
      </c>
      <c r="D14" s="362" t="s">
        <v>159</v>
      </c>
      <c r="E14" s="362" t="s">
        <v>160</v>
      </c>
      <c r="F14" s="362" t="s">
        <v>161</v>
      </c>
      <c r="G14" s="362" t="s">
        <v>162</v>
      </c>
      <c r="H14" s="362" t="s">
        <v>163</v>
      </c>
      <c r="I14" s="362" t="s">
        <v>164</v>
      </c>
      <c r="J14" s="362" t="s">
        <v>165</v>
      </c>
      <c r="K14" s="362" t="s">
        <v>166</v>
      </c>
      <c r="L14" s="362" t="s">
        <v>167</v>
      </c>
      <c r="M14" s="362" t="s">
        <v>168</v>
      </c>
      <c r="N14" s="362" t="s">
        <v>169</v>
      </c>
      <c r="O14" s="362" t="s">
        <v>170</v>
      </c>
      <c r="P14" s="350" t="s">
        <v>171</v>
      </c>
    </row>
    <row r="15" spans="1:16" ht="90" customHeight="1">
      <c r="A15" s="350"/>
      <c r="B15" s="362" t="s">
        <v>157</v>
      </c>
      <c r="C15" s="362" t="s">
        <v>158</v>
      </c>
      <c r="D15" s="362" t="s">
        <v>159</v>
      </c>
      <c r="E15" s="362" t="s">
        <v>160</v>
      </c>
      <c r="F15" s="362" t="s">
        <v>161</v>
      </c>
      <c r="G15" s="362" t="s">
        <v>162</v>
      </c>
      <c r="H15" s="362" t="s">
        <v>163</v>
      </c>
      <c r="I15" s="362" t="s">
        <v>164</v>
      </c>
      <c r="J15" s="362" t="s">
        <v>165</v>
      </c>
      <c r="K15" s="362" t="s">
        <v>166</v>
      </c>
      <c r="L15" s="362" t="s">
        <v>167</v>
      </c>
      <c r="M15" s="362" t="s">
        <v>168</v>
      </c>
      <c r="N15" s="362" t="s">
        <v>169</v>
      </c>
      <c r="O15" s="362" t="s">
        <v>170</v>
      </c>
      <c r="P15" s="350" t="s">
        <v>171</v>
      </c>
    </row>
    <row r="16" spans="1:16" ht="90" customHeight="1">
      <c r="A16" s="350"/>
      <c r="B16" s="362" t="s">
        <v>157</v>
      </c>
      <c r="C16" s="362" t="s">
        <v>158</v>
      </c>
      <c r="D16" s="362" t="s">
        <v>159</v>
      </c>
      <c r="E16" s="362" t="s">
        <v>160</v>
      </c>
      <c r="F16" s="362" t="s">
        <v>161</v>
      </c>
      <c r="G16" s="362" t="s">
        <v>162</v>
      </c>
      <c r="H16" s="362" t="s">
        <v>163</v>
      </c>
      <c r="I16" s="362" t="s">
        <v>164</v>
      </c>
      <c r="J16" s="362" t="s">
        <v>165</v>
      </c>
      <c r="K16" s="362" t="s">
        <v>166</v>
      </c>
      <c r="L16" s="362" t="s">
        <v>167</v>
      </c>
      <c r="M16" s="362" t="s">
        <v>168</v>
      </c>
      <c r="N16" s="362" t="s">
        <v>169</v>
      </c>
      <c r="O16" s="362" t="s">
        <v>170</v>
      </c>
      <c r="P16" s="350" t="s">
        <v>171</v>
      </c>
    </row>
    <row r="17" spans="1:16" ht="90" customHeight="1">
      <c r="A17" s="350"/>
      <c r="B17" s="362" t="s">
        <v>157</v>
      </c>
      <c r="C17" s="362" t="s">
        <v>158</v>
      </c>
      <c r="D17" s="362" t="s">
        <v>159</v>
      </c>
      <c r="E17" s="362" t="s">
        <v>160</v>
      </c>
      <c r="F17" s="362" t="s">
        <v>161</v>
      </c>
      <c r="G17" s="362" t="s">
        <v>162</v>
      </c>
      <c r="H17" s="362" t="s">
        <v>163</v>
      </c>
      <c r="I17" s="362" t="s">
        <v>164</v>
      </c>
      <c r="J17" s="362" t="s">
        <v>165</v>
      </c>
      <c r="K17" s="362" t="s">
        <v>166</v>
      </c>
      <c r="L17" s="362" t="s">
        <v>167</v>
      </c>
      <c r="M17" s="362" t="s">
        <v>168</v>
      </c>
      <c r="N17" s="362" t="s">
        <v>169</v>
      </c>
      <c r="O17" s="362" t="s">
        <v>170</v>
      </c>
      <c r="P17" s="350" t="s">
        <v>171</v>
      </c>
    </row>
    <row r="18" spans="1:16" ht="90" customHeight="1">
      <c r="A18" s="350"/>
      <c r="B18" s="362" t="s">
        <v>157</v>
      </c>
      <c r="C18" s="362" t="s">
        <v>158</v>
      </c>
      <c r="D18" s="362" t="s">
        <v>159</v>
      </c>
      <c r="E18" s="362" t="s">
        <v>160</v>
      </c>
      <c r="F18" s="362" t="s">
        <v>161</v>
      </c>
      <c r="G18" s="362" t="s">
        <v>162</v>
      </c>
      <c r="H18" s="362" t="s">
        <v>163</v>
      </c>
      <c r="I18" s="362" t="s">
        <v>164</v>
      </c>
      <c r="J18" s="362" t="s">
        <v>165</v>
      </c>
      <c r="K18" s="362" t="s">
        <v>166</v>
      </c>
      <c r="L18" s="362" t="s">
        <v>167</v>
      </c>
      <c r="M18" s="362" t="s">
        <v>168</v>
      </c>
      <c r="N18" s="362" t="s">
        <v>169</v>
      </c>
      <c r="O18" s="362" t="s">
        <v>170</v>
      </c>
      <c r="P18" s="350" t="s">
        <v>171</v>
      </c>
    </row>
    <row r="19" spans="1:16" ht="90" customHeight="1">
      <c r="A19" s="350"/>
      <c r="B19" s="362" t="s">
        <v>157</v>
      </c>
      <c r="C19" s="362" t="s">
        <v>158</v>
      </c>
      <c r="D19" s="362" t="s">
        <v>159</v>
      </c>
      <c r="E19" s="362" t="s">
        <v>160</v>
      </c>
      <c r="F19" s="362" t="s">
        <v>161</v>
      </c>
      <c r="G19" s="362" t="s">
        <v>162</v>
      </c>
      <c r="H19" s="362" t="s">
        <v>163</v>
      </c>
      <c r="I19" s="362" t="s">
        <v>164</v>
      </c>
      <c r="J19" s="362" t="s">
        <v>165</v>
      </c>
      <c r="K19" s="362" t="s">
        <v>166</v>
      </c>
      <c r="L19" s="362" t="s">
        <v>167</v>
      </c>
      <c r="M19" s="362" t="s">
        <v>168</v>
      </c>
      <c r="N19" s="362" t="s">
        <v>169</v>
      </c>
      <c r="O19" s="362" t="s">
        <v>170</v>
      </c>
      <c r="P19" s="350" t="s">
        <v>171</v>
      </c>
    </row>
    <row r="20" spans="1:16" ht="90" customHeight="1">
      <c r="A20" s="350"/>
      <c r="B20" s="362" t="s">
        <v>157</v>
      </c>
      <c r="C20" s="362" t="s">
        <v>158</v>
      </c>
      <c r="D20" s="362" t="s">
        <v>159</v>
      </c>
      <c r="E20" s="362" t="s">
        <v>160</v>
      </c>
      <c r="F20" s="362" t="s">
        <v>161</v>
      </c>
      <c r="G20" s="362" t="s">
        <v>162</v>
      </c>
      <c r="H20" s="362" t="s">
        <v>163</v>
      </c>
      <c r="I20" s="362" t="s">
        <v>164</v>
      </c>
      <c r="J20" s="362" t="s">
        <v>165</v>
      </c>
      <c r="K20" s="362" t="s">
        <v>166</v>
      </c>
      <c r="L20" s="362" t="s">
        <v>167</v>
      </c>
      <c r="M20" s="362" t="s">
        <v>168</v>
      </c>
      <c r="N20" s="362" t="s">
        <v>169</v>
      </c>
      <c r="O20" s="362" t="s">
        <v>170</v>
      </c>
      <c r="P20" s="350" t="s">
        <v>171</v>
      </c>
    </row>
    <row r="21" spans="1:16" ht="90" customHeight="1">
      <c r="A21" s="350"/>
      <c r="B21" s="362" t="s">
        <v>157</v>
      </c>
      <c r="C21" s="362" t="s">
        <v>158</v>
      </c>
      <c r="D21" s="362" t="s">
        <v>159</v>
      </c>
      <c r="E21" s="362" t="s">
        <v>160</v>
      </c>
      <c r="F21" s="362" t="s">
        <v>161</v>
      </c>
      <c r="G21" s="362" t="s">
        <v>162</v>
      </c>
      <c r="H21" s="362" t="s">
        <v>163</v>
      </c>
      <c r="I21" s="362" t="s">
        <v>164</v>
      </c>
      <c r="J21" s="362" t="s">
        <v>165</v>
      </c>
      <c r="K21" s="362" t="s">
        <v>166</v>
      </c>
      <c r="L21" s="362" t="s">
        <v>167</v>
      </c>
      <c r="M21" s="362" t="s">
        <v>168</v>
      </c>
      <c r="N21" s="362" t="s">
        <v>169</v>
      </c>
      <c r="O21" s="362" t="s">
        <v>170</v>
      </c>
      <c r="P21" s="350" t="s">
        <v>171</v>
      </c>
    </row>
    <row r="22" spans="1:16" ht="90" customHeight="1">
      <c r="A22" s="350"/>
      <c r="B22" s="362" t="s">
        <v>157</v>
      </c>
      <c r="C22" s="362" t="s">
        <v>158</v>
      </c>
      <c r="D22" s="362" t="s">
        <v>159</v>
      </c>
      <c r="E22" s="362" t="s">
        <v>160</v>
      </c>
      <c r="F22" s="362" t="s">
        <v>161</v>
      </c>
      <c r="G22" s="362" t="s">
        <v>162</v>
      </c>
      <c r="H22" s="362" t="s">
        <v>163</v>
      </c>
      <c r="I22" s="362" t="s">
        <v>164</v>
      </c>
      <c r="J22" s="362" t="s">
        <v>165</v>
      </c>
      <c r="K22" s="362" t="s">
        <v>166</v>
      </c>
      <c r="L22" s="362" t="s">
        <v>167</v>
      </c>
      <c r="M22" s="362" t="s">
        <v>168</v>
      </c>
      <c r="N22" s="362" t="s">
        <v>169</v>
      </c>
      <c r="O22" s="362" t="s">
        <v>170</v>
      </c>
      <c r="P22" s="350" t="s">
        <v>171</v>
      </c>
    </row>
    <row r="23" spans="1:16" ht="90" customHeight="1">
      <c r="A23" s="350"/>
      <c r="B23" s="362" t="s">
        <v>157</v>
      </c>
      <c r="C23" s="362" t="s">
        <v>158</v>
      </c>
      <c r="D23" s="362" t="s">
        <v>159</v>
      </c>
      <c r="E23" s="362" t="s">
        <v>160</v>
      </c>
      <c r="F23" s="362" t="s">
        <v>161</v>
      </c>
      <c r="G23" s="362" t="s">
        <v>162</v>
      </c>
      <c r="H23" s="362" t="s">
        <v>163</v>
      </c>
      <c r="I23" s="362" t="s">
        <v>164</v>
      </c>
      <c r="J23" s="362" t="s">
        <v>165</v>
      </c>
      <c r="K23" s="362" t="s">
        <v>166</v>
      </c>
      <c r="L23" s="362" t="s">
        <v>167</v>
      </c>
      <c r="M23" s="362" t="s">
        <v>168</v>
      </c>
      <c r="N23" s="362" t="s">
        <v>169</v>
      </c>
      <c r="O23" s="362" t="s">
        <v>170</v>
      </c>
      <c r="P23" s="350" t="s">
        <v>171</v>
      </c>
    </row>
    <row r="24" spans="1:16" ht="90" customHeight="1">
      <c r="A24" s="350"/>
      <c r="B24" s="362" t="s">
        <v>157</v>
      </c>
      <c r="C24" s="362" t="s">
        <v>158</v>
      </c>
      <c r="D24" s="362" t="s">
        <v>159</v>
      </c>
      <c r="E24" s="362" t="s">
        <v>160</v>
      </c>
      <c r="F24" s="362" t="s">
        <v>161</v>
      </c>
      <c r="G24" s="362" t="s">
        <v>162</v>
      </c>
      <c r="H24" s="362" t="s">
        <v>163</v>
      </c>
      <c r="I24" s="362" t="s">
        <v>164</v>
      </c>
      <c r="J24" s="362" t="s">
        <v>165</v>
      </c>
      <c r="K24" s="362" t="s">
        <v>166</v>
      </c>
      <c r="L24" s="362" t="s">
        <v>167</v>
      </c>
      <c r="M24" s="362" t="s">
        <v>168</v>
      </c>
      <c r="N24" s="362" t="s">
        <v>169</v>
      </c>
      <c r="O24" s="362" t="s">
        <v>170</v>
      </c>
      <c r="P24" s="350" t="s">
        <v>171</v>
      </c>
    </row>
    <row r="25" spans="1:16" ht="90" customHeight="1">
      <c r="A25" s="350"/>
      <c r="B25" s="362" t="s">
        <v>157</v>
      </c>
      <c r="C25" s="362" t="s">
        <v>158</v>
      </c>
      <c r="D25" s="362" t="s">
        <v>159</v>
      </c>
      <c r="E25" s="362" t="s">
        <v>160</v>
      </c>
      <c r="F25" s="362" t="s">
        <v>161</v>
      </c>
      <c r="G25" s="362" t="s">
        <v>162</v>
      </c>
      <c r="H25" s="362" t="s">
        <v>163</v>
      </c>
      <c r="I25" s="362" t="s">
        <v>164</v>
      </c>
      <c r="J25" s="362" t="s">
        <v>165</v>
      </c>
      <c r="K25" s="362" t="s">
        <v>166</v>
      </c>
      <c r="L25" s="362" t="s">
        <v>167</v>
      </c>
      <c r="M25" s="362" t="s">
        <v>168</v>
      </c>
      <c r="N25" s="362" t="s">
        <v>169</v>
      </c>
      <c r="O25" s="362" t="s">
        <v>170</v>
      </c>
      <c r="P25" s="350" t="s">
        <v>171</v>
      </c>
    </row>
    <row r="26" spans="1:16" ht="90" customHeight="1">
      <c r="A26" s="350"/>
      <c r="B26" s="362" t="s">
        <v>157</v>
      </c>
      <c r="C26" s="362" t="s">
        <v>158</v>
      </c>
      <c r="D26" s="362" t="s">
        <v>159</v>
      </c>
      <c r="E26" s="362" t="s">
        <v>160</v>
      </c>
      <c r="F26" s="362" t="s">
        <v>161</v>
      </c>
      <c r="G26" s="362" t="s">
        <v>162</v>
      </c>
      <c r="H26" s="362" t="s">
        <v>163</v>
      </c>
      <c r="I26" s="362" t="s">
        <v>164</v>
      </c>
      <c r="J26" s="362" t="s">
        <v>165</v>
      </c>
      <c r="K26" s="362" t="s">
        <v>166</v>
      </c>
      <c r="L26" s="362" t="s">
        <v>167</v>
      </c>
      <c r="M26" s="362" t="s">
        <v>168</v>
      </c>
      <c r="N26" s="362" t="s">
        <v>169</v>
      </c>
      <c r="O26" s="362" t="s">
        <v>170</v>
      </c>
      <c r="P26" s="350" t="s">
        <v>171</v>
      </c>
    </row>
    <row r="27" spans="1:16" ht="90" customHeight="1">
      <c r="A27" s="350"/>
      <c r="B27" s="362" t="s">
        <v>157</v>
      </c>
      <c r="C27" s="362" t="s">
        <v>158</v>
      </c>
      <c r="D27" s="362" t="s">
        <v>159</v>
      </c>
      <c r="E27" s="362" t="s">
        <v>160</v>
      </c>
      <c r="F27" s="362" t="s">
        <v>161</v>
      </c>
      <c r="G27" s="362" t="s">
        <v>162</v>
      </c>
      <c r="H27" s="362" t="s">
        <v>163</v>
      </c>
      <c r="I27" s="362" t="s">
        <v>164</v>
      </c>
      <c r="J27" s="362" t="s">
        <v>165</v>
      </c>
      <c r="K27" s="362" t="s">
        <v>166</v>
      </c>
      <c r="L27" s="362" t="s">
        <v>167</v>
      </c>
      <c r="M27" s="362" t="s">
        <v>168</v>
      </c>
      <c r="N27" s="362" t="s">
        <v>169</v>
      </c>
      <c r="O27" s="362" t="s">
        <v>170</v>
      </c>
      <c r="P27" s="350" t="s">
        <v>171</v>
      </c>
    </row>
    <row r="28" spans="1:16" ht="90" customHeight="1">
      <c r="A28" s="350"/>
      <c r="B28" s="362" t="s">
        <v>157</v>
      </c>
      <c r="C28" s="362" t="s">
        <v>158</v>
      </c>
      <c r="D28" s="362" t="s">
        <v>159</v>
      </c>
      <c r="E28" s="362" t="s">
        <v>160</v>
      </c>
      <c r="F28" s="362" t="s">
        <v>161</v>
      </c>
      <c r="G28" s="362" t="s">
        <v>162</v>
      </c>
      <c r="H28" s="362" t="s">
        <v>163</v>
      </c>
      <c r="I28" s="362" t="s">
        <v>164</v>
      </c>
      <c r="J28" s="362" t="s">
        <v>165</v>
      </c>
      <c r="K28" s="362" t="s">
        <v>166</v>
      </c>
      <c r="L28" s="362" t="s">
        <v>167</v>
      </c>
      <c r="M28" s="362" t="s">
        <v>168</v>
      </c>
      <c r="N28" s="362" t="s">
        <v>169</v>
      </c>
      <c r="O28" s="362" t="s">
        <v>170</v>
      </c>
      <c r="P28" s="350" t="s">
        <v>171</v>
      </c>
    </row>
    <row r="29" spans="1:16" ht="90" customHeight="1">
      <c r="A29" s="350"/>
      <c r="B29" s="362" t="s">
        <v>157</v>
      </c>
      <c r="C29" s="362" t="s">
        <v>158</v>
      </c>
      <c r="D29" s="362" t="s">
        <v>159</v>
      </c>
      <c r="E29" s="362" t="s">
        <v>160</v>
      </c>
      <c r="F29" s="362" t="s">
        <v>161</v>
      </c>
      <c r="G29" s="362" t="s">
        <v>162</v>
      </c>
      <c r="H29" s="362" t="s">
        <v>163</v>
      </c>
      <c r="I29" s="362" t="s">
        <v>164</v>
      </c>
      <c r="J29" s="362" t="s">
        <v>165</v>
      </c>
      <c r="K29" s="362" t="s">
        <v>166</v>
      </c>
      <c r="L29" s="362" t="s">
        <v>167</v>
      </c>
      <c r="M29" s="362" t="s">
        <v>168</v>
      </c>
      <c r="N29" s="362" t="s">
        <v>169</v>
      </c>
      <c r="O29" s="362" t="s">
        <v>170</v>
      </c>
      <c r="P29" s="350" t="s">
        <v>171</v>
      </c>
    </row>
    <row r="30" spans="1:16" ht="90" customHeight="1">
      <c r="A30" s="350"/>
      <c r="B30" s="362" t="s">
        <v>157</v>
      </c>
      <c r="C30" s="362" t="s">
        <v>158</v>
      </c>
      <c r="D30" s="362" t="s">
        <v>159</v>
      </c>
      <c r="E30" s="362" t="s">
        <v>160</v>
      </c>
      <c r="F30" s="362" t="s">
        <v>161</v>
      </c>
      <c r="G30" s="362" t="s">
        <v>162</v>
      </c>
      <c r="H30" s="362" t="s">
        <v>163</v>
      </c>
      <c r="I30" s="362" t="s">
        <v>164</v>
      </c>
      <c r="J30" s="362" t="s">
        <v>165</v>
      </c>
      <c r="K30" s="362" t="s">
        <v>166</v>
      </c>
      <c r="L30" s="362" t="s">
        <v>167</v>
      </c>
      <c r="M30" s="362" t="s">
        <v>168</v>
      </c>
      <c r="N30" s="362" t="s">
        <v>169</v>
      </c>
      <c r="O30" s="362" t="s">
        <v>170</v>
      </c>
      <c r="P30" s="350" t="s">
        <v>171</v>
      </c>
    </row>
    <row r="31" spans="1:16" ht="90" customHeight="1">
      <c r="A31" s="350"/>
      <c r="B31" s="362" t="s">
        <v>157</v>
      </c>
      <c r="C31" s="362" t="s">
        <v>158</v>
      </c>
      <c r="D31" s="362" t="s">
        <v>159</v>
      </c>
      <c r="E31" s="362" t="s">
        <v>160</v>
      </c>
      <c r="F31" s="362" t="s">
        <v>161</v>
      </c>
      <c r="G31" s="362" t="s">
        <v>162</v>
      </c>
      <c r="H31" s="362" t="s">
        <v>163</v>
      </c>
      <c r="I31" s="362" t="s">
        <v>164</v>
      </c>
      <c r="J31" s="362" t="s">
        <v>165</v>
      </c>
      <c r="K31" s="362" t="s">
        <v>166</v>
      </c>
      <c r="L31" s="362" t="s">
        <v>167</v>
      </c>
      <c r="M31" s="362" t="s">
        <v>168</v>
      </c>
      <c r="N31" s="362" t="s">
        <v>169</v>
      </c>
      <c r="O31" s="362" t="s">
        <v>170</v>
      </c>
      <c r="P31" s="350" t="s">
        <v>171</v>
      </c>
    </row>
    <row r="32" spans="1:16" ht="90" customHeight="1">
      <c r="A32" s="350"/>
      <c r="B32" s="362" t="s">
        <v>157</v>
      </c>
      <c r="C32" s="362" t="s">
        <v>158</v>
      </c>
      <c r="D32" s="362" t="s">
        <v>159</v>
      </c>
      <c r="E32" s="362" t="s">
        <v>160</v>
      </c>
      <c r="F32" s="362" t="s">
        <v>161</v>
      </c>
      <c r="G32" s="362" t="s">
        <v>162</v>
      </c>
      <c r="H32" s="362" t="s">
        <v>163</v>
      </c>
      <c r="I32" s="362" t="s">
        <v>164</v>
      </c>
      <c r="J32" s="362" t="s">
        <v>165</v>
      </c>
      <c r="K32" s="362" t="s">
        <v>166</v>
      </c>
      <c r="L32" s="362" t="s">
        <v>167</v>
      </c>
      <c r="M32" s="362" t="s">
        <v>168</v>
      </c>
      <c r="N32" s="362" t="s">
        <v>169</v>
      </c>
      <c r="O32" s="362" t="s">
        <v>170</v>
      </c>
      <c r="P32" s="350" t="s">
        <v>171</v>
      </c>
    </row>
    <row r="33" spans="1:16" ht="90" customHeight="1">
      <c r="A33" s="350"/>
      <c r="B33" s="362" t="s">
        <v>157</v>
      </c>
      <c r="C33" s="362" t="s">
        <v>158</v>
      </c>
      <c r="D33" s="362" t="s">
        <v>159</v>
      </c>
      <c r="E33" s="362" t="s">
        <v>160</v>
      </c>
      <c r="F33" s="362" t="s">
        <v>161</v>
      </c>
      <c r="G33" s="362" t="s">
        <v>162</v>
      </c>
      <c r="H33" s="362" t="s">
        <v>163</v>
      </c>
      <c r="I33" s="362" t="s">
        <v>164</v>
      </c>
      <c r="J33" s="362" t="s">
        <v>165</v>
      </c>
      <c r="K33" s="362" t="s">
        <v>166</v>
      </c>
      <c r="L33" s="362" t="s">
        <v>167</v>
      </c>
      <c r="M33" s="362" t="s">
        <v>168</v>
      </c>
      <c r="N33" s="362" t="s">
        <v>169</v>
      </c>
      <c r="O33" s="362" t="s">
        <v>170</v>
      </c>
      <c r="P33" s="350" t="s">
        <v>171</v>
      </c>
    </row>
    <row r="34" spans="1:16" ht="90" customHeight="1">
      <c r="A34" s="350"/>
      <c r="B34" s="362" t="s">
        <v>157</v>
      </c>
      <c r="C34" s="362" t="s">
        <v>158</v>
      </c>
      <c r="D34" s="362" t="s">
        <v>159</v>
      </c>
      <c r="E34" s="362" t="s">
        <v>160</v>
      </c>
      <c r="F34" s="362" t="s">
        <v>161</v>
      </c>
      <c r="G34" s="362" t="s">
        <v>162</v>
      </c>
      <c r="H34" s="362" t="s">
        <v>163</v>
      </c>
      <c r="I34" s="362" t="s">
        <v>164</v>
      </c>
      <c r="J34" s="362" t="s">
        <v>165</v>
      </c>
      <c r="K34" s="362" t="s">
        <v>166</v>
      </c>
      <c r="L34" s="362" t="s">
        <v>167</v>
      </c>
      <c r="M34" s="362" t="s">
        <v>168</v>
      </c>
      <c r="N34" s="362" t="s">
        <v>169</v>
      </c>
      <c r="O34" s="362" t="s">
        <v>170</v>
      </c>
      <c r="P34" s="350" t="s">
        <v>171</v>
      </c>
    </row>
    <row r="35" spans="1:16" ht="90" customHeight="1">
      <c r="A35" s="350"/>
      <c r="B35" s="362" t="s">
        <v>157</v>
      </c>
      <c r="C35" s="362" t="s">
        <v>158</v>
      </c>
      <c r="D35" s="362" t="s">
        <v>159</v>
      </c>
      <c r="E35" s="362" t="s">
        <v>160</v>
      </c>
      <c r="F35" s="362" t="s">
        <v>161</v>
      </c>
      <c r="G35" s="362" t="s">
        <v>162</v>
      </c>
      <c r="H35" s="362" t="s">
        <v>163</v>
      </c>
      <c r="I35" s="362" t="s">
        <v>164</v>
      </c>
      <c r="J35" s="362" t="s">
        <v>165</v>
      </c>
      <c r="K35" s="362" t="s">
        <v>166</v>
      </c>
      <c r="L35" s="362" t="s">
        <v>167</v>
      </c>
      <c r="M35" s="362" t="s">
        <v>168</v>
      </c>
      <c r="N35" s="362" t="s">
        <v>169</v>
      </c>
      <c r="O35" s="362" t="s">
        <v>170</v>
      </c>
      <c r="P35" s="350" t="s">
        <v>171</v>
      </c>
    </row>
    <row r="36" spans="1:16" ht="90" customHeight="1">
      <c r="A36" s="350"/>
      <c r="B36" s="362" t="s">
        <v>157</v>
      </c>
      <c r="C36" s="362" t="s">
        <v>158</v>
      </c>
      <c r="D36" s="362" t="s">
        <v>159</v>
      </c>
      <c r="E36" s="362" t="s">
        <v>160</v>
      </c>
      <c r="F36" s="362" t="s">
        <v>161</v>
      </c>
      <c r="G36" s="362" t="s">
        <v>162</v>
      </c>
      <c r="H36" s="362" t="s">
        <v>163</v>
      </c>
      <c r="I36" s="362" t="s">
        <v>164</v>
      </c>
      <c r="J36" s="362" t="s">
        <v>165</v>
      </c>
      <c r="K36" s="362" t="s">
        <v>166</v>
      </c>
      <c r="L36" s="362" t="s">
        <v>167</v>
      </c>
      <c r="M36" s="362" t="s">
        <v>168</v>
      </c>
      <c r="N36" s="362" t="s">
        <v>169</v>
      </c>
      <c r="O36" s="362" t="s">
        <v>170</v>
      </c>
      <c r="P36" s="350" t="s">
        <v>171</v>
      </c>
    </row>
    <row r="37" spans="1:16" ht="90" customHeight="1">
      <c r="A37" s="350"/>
      <c r="B37" s="362" t="s">
        <v>157</v>
      </c>
      <c r="C37" s="362" t="s">
        <v>158</v>
      </c>
      <c r="D37" s="362" t="s">
        <v>159</v>
      </c>
      <c r="E37" s="362" t="s">
        <v>160</v>
      </c>
      <c r="F37" s="362" t="s">
        <v>161</v>
      </c>
      <c r="G37" s="362" t="s">
        <v>162</v>
      </c>
      <c r="H37" s="362" t="s">
        <v>163</v>
      </c>
      <c r="I37" s="362" t="s">
        <v>164</v>
      </c>
      <c r="J37" s="362" t="s">
        <v>165</v>
      </c>
      <c r="K37" s="362" t="s">
        <v>166</v>
      </c>
      <c r="L37" s="362" t="s">
        <v>167</v>
      </c>
      <c r="M37" s="362" t="s">
        <v>168</v>
      </c>
      <c r="N37" s="362" t="s">
        <v>169</v>
      </c>
      <c r="O37" s="362" t="s">
        <v>170</v>
      </c>
      <c r="P37" s="350" t="s">
        <v>171</v>
      </c>
    </row>
    <row r="38" spans="1:16" ht="90" customHeight="1">
      <c r="A38" s="350"/>
      <c r="B38" s="362" t="s">
        <v>157</v>
      </c>
      <c r="C38" s="362" t="s">
        <v>158</v>
      </c>
      <c r="D38" s="362" t="s">
        <v>159</v>
      </c>
      <c r="E38" s="362" t="s">
        <v>160</v>
      </c>
      <c r="F38" s="362" t="s">
        <v>161</v>
      </c>
      <c r="G38" s="362" t="s">
        <v>162</v>
      </c>
      <c r="H38" s="362" t="s">
        <v>163</v>
      </c>
      <c r="I38" s="362" t="s">
        <v>164</v>
      </c>
      <c r="J38" s="362" t="s">
        <v>165</v>
      </c>
      <c r="K38" s="362" t="s">
        <v>166</v>
      </c>
      <c r="L38" s="362" t="s">
        <v>167</v>
      </c>
      <c r="M38" s="362" t="s">
        <v>168</v>
      </c>
      <c r="N38" s="362" t="s">
        <v>169</v>
      </c>
      <c r="O38" s="362" t="s">
        <v>170</v>
      </c>
      <c r="P38" s="350" t="s">
        <v>171</v>
      </c>
    </row>
    <row r="39" spans="1:16" ht="90" customHeight="1">
      <c r="A39" s="350"/>
      <c r="B39" s="362" t="s">
        <v>157</v>
      </c>
      <c r="C39" s="362" t="s">
        <v>158</v>
      </c>
      <c r="D39" s="362" t="s">
        <v>159</v>
      </c>
      <c r="E39" s="362" t="s">
        <v>160</v>
      </c>
      <c r="F39" s="362" t="s">
        <v>161</v>
      </c>
      <c r="G39" s="362" t="s">
        <v>162</v>
      </c>
      <c r="H39" s="362" t="s">
        <v>163</v>
      </c>
      <c r="I39" s="362" t="s">
        <v>164</v>
      </c>
      <c r="J39" s="362" t="s">
        <v>165</v>
      </c>
      <c r="K39" s="362" t="s">
        <v>166</v>
      </c>
      <c r="L39" s="362" t="s">
        <v>167</v>
      </c>
      <c r="M39" s="362" t="s">
        <v>168</v>
      </c>
      <c r="N39" s="362" t="s">
        <v>169</v>
      </c>
      <c r="O39" s="362" t="s">
        <v>170</v>
      </c>
      <c r="P39" s="350" t="s">
        <v>171</v>
      </c>
    </row>
    <row r="40" spans="1:16" ht="90" customHeight="1">
      <c r="A40" s="350"/>
      <c r="B40" s="362" t="s">
        <v>157</v>
      </c>
      <c r="C40" s="362" t="s">
        <v>158</v>
      </c>
      <c r="D40" s="362" t="s">
        <v>159</v>
      </c>
      <c r="E40" s="362" t="s">
        <v>160</v>
      </c>
      <c r="F40" s="362" t="s">
        <v>161</v>
      </c>
      <c r="G40" s="362" t="s">
        <v>162</v>
      </c>
      <c r="H40" s="362" t="s">
        <v>163</v>
      </c>
      <c r="I40" s="362" t="s">
        <v>164</v>
      </c>
      <c r="J40" s="362" t="s">
        <v>165</v>
      </c>
      <c r="K40" s="362" t="s">
        <v>166</v>
      </c>
      <c r="L40" s="362" t="s">
        <v>167</v>
      </c>
      <c r="M40" s="362" t="s">
        <v>168</v>
      </c>
      <c r="N40" s="362" t="s">
        <v>169</v>
      </c>
      <c r="O40" s="362" t="s">
        <v>170</v>
      </c>
      <c r="P40" s="350" t="s">
        <v>171</v>
      </c>
    </row>
    <row r="41" spans="1:16" ht="90" customHeight="1">
      <c r="A41" s="350"/>
      <c r="B41" s="362" t="s">
        <v>157</v>
      </c>
      <c r="C41" s="362" t="s">
        <v>158</v>
      </c>
      <c r="D41" s="362" t="s">
        <v>159</v>
      </c>
      <c r="E41" s="362" t="s">
        <v>160</v>
      </c>
      <c r="F41" s="362" t="s">
        <v>161</v>
      </c>
      <c r="G41" s="362" t="s">
        <v>162</v>
      </c>
      <c r="H41" s="362" t="s">
        <v>163</v>
      </c>
      <c r="I41" s="362" t="s">
        <v>164</v>
      </c>
      <c r="J41" s="362" t="s">
        <v>165</v>
      </c>
      <c r="K41" s="362" t="s">
        <v>166</v>
      </c>
      <c r="L41" s="362" t="s">
        <v>167</v>
      </c>
      <c r="M41" s="362" t="s">
        <v>168</v>
      </c>
      <c r="N41" s="362" t="s">
        <v>169</v>
      </c>
      <c r="O41" s="362" t="s">
        <v>170</v>
      </c>
      <c r="P41" s="350" t="s">
        <v>171</v>
      </c>
    </row>
    <row r="42" spans="1:16" ht="90" customHeight="1">
      <c r="A42" s="350"/>
      <c r="B42" s="362" t="s">
        <v>157</v>
      </c>
      <c r="C42" s="362" t="s">
        <v>158</v>
      </c>
      <c r="D42" s="362" t="s">
        <v>159</v>
      </c>
      <c r="E42" s="362" t="s">
        <v>160</v>
      </c>
      <c r="F42" s="362" t="s">
        <v>161</v>
      </c>
      <c r="G42" s="362" t="s">
        <v>162</v>
      </c>
      <c r="H42" s="362" t="s">
        <v>163</v>
      </c>
      <c r="I42" s="362" t="s">
        <v>164</v>
      </c>
      <c r="J42" s="362" t="s">
        <v>165</v>
      </c>
      <c r="K42" s="362" t="s">
        <v>166</v>
      </c>
      <c r="L42" s="362" t="s">
        <v>167</v>
      </c>
      <c r="M42" s="362" t="s">
        <v>168</v>
      </c>
      <c r="N42" s="362" t="s">
        <v>169</v>
      </c>
      <c r="O42" s="362" t="s">
        <v>170</v>
      </c>
      <c r="P42" s="350" t="s">
        <v>171</v>
      </c>
    </row>
    <row r="43" spans="1:16" ht="90" customHeight="1">
      <c r="A43" s="350"/>
      <c r="B43" s="362" t="s">
        <v>157</v>
      </c>
      <c r="C43" s="362" t="s">
        <v>158</v>
      </c>
      <c r="D43" s="362" t="s">
        <v>159</v>
      </c>
      <c r="E43" s="362" t="s">
        <v>160</v>
      </c>
      <c r="F43" s="362" t="s">
        <v>161</v>
      </c>
      <c r="G43" s="362" t="s">
        <v>162</v>
      </c>
      <c r="H43" s="362" t="s">
        <v>163</v>
      </c>
      <c r="I43" s="362" t="s">
        <v>164</v>
      </c>
      <c r="J43" s="362" t="s">
        <v>165</v>
      </c>
      <c r="K43" s="362" t="s">
        <v>166</v>
      </c>
      <c r="L43" s="362" t="s">
        <v>167</v>
      </c>
      <c r="M43" s="362" t="s">
        <v>168</v>
      </c>
      <c r="N43" s="362" t="s">
        <v>169</v>
      </c>
      <c r="O43" s="362" t="s">
        <v>170</v>
      </c>
      <c r="P43" s="350" t="s">
        <v>171</v>
      </c>
    </row>
    <row r="44" spans="1:16" ht="90" customHeight="1">
      <c r="A44" s="350"/>
      <c r="B44" s="362" t="s">
        <v>157</v>
      </c>
      <c r="C44" s="362" t="s">
        <v>158</v>
      </c>
      <c r="D44" s="362" t="s">
        <v>159</v>
      </c>
      <c r="E44" s="362" t="s">
        <v>160</v>
      </c>
      <c r="F44" s="362" t="s">
        <v>161</v>
      </c>
      <c r="G44" s="362" t="s">
        <v>162</v>
      </c>
      <c r="H44" s="362" t="s">
        <v>163</v>
      </c>
      <c r="I44" s="362" t="s">
        <v>164</v>
      </c>
      <c r="J44" s="362" t="s">
        <v>165</v>
      </c>
      <c r="K44" s="362" t="s">
        <v>166</v>
      </c>
      <c r="L44" s="362" t="s">
        <v>167</v>
      </c>
      <c r="M44" s="362" t="s">
        <v>168</v>
      </c>
      <c r="N44" s="362" t="s">
        <v>169</v>
      </c>
      <c r="O44" s="362" t="s">
        <v>170</v>
      </c>
      <c r="P44" s="350" t="s">
        <v>171</v>
      </c>
    </row>
    <row r="45" spans="1:16" ht="90" customHeight="1">
      <c r="A45" s="350"/>
      <c r="B45" s="362" t="s">
        <v>157</v>
      </c>
      <c r="C45" s="362" t="s">
        <v>158</v>
      </c>
      <c r="D45" s="362" t="s">
        <v>159</v>
      </c>
      <c r="E45" s="362" t="s">
        <v>160</v>
      </c>
      <c r="F45" s="362" t="s">
        <v>161</v>
      </c>
      <c r="G45" s="362" t="s">
        <v>162</v>
      </c>
      <c r="H45" s="362" t="s">
        <v>163</v>
      </c>
      <c r="I45" s="362" t="s">
        <v>164</v>
      </c>
      <c r="J45" s="362" t="s">
        <v>165</v>
      </c>
      <c r="K45" s="362" t="s">
        <v>166</v>
      </c>
      <c r="L45" s="362" t="s">
        <v>167</v>
      </c>
      <c r="M45" s="362" t="s">
        <v>168</v>
      </c>
      <c r="N45" s="362" t="s">
        <v>169</v>
      </c>
      <c r="O45" s="362" t="s">
        <v>170</v>
      </c>
      <c r="P45" s="350" t="s">
        <v>171</v>
      </c>
    </row>
    <row r="46" spans="1:16" ht="90" customHeight="1">
      <c r="A46" s="350"/>
      <c r="B46" s="362" t="s">
        <v>157</v>
      </c>
      <c r="C46" s="362" t="s">
        <v>158</v>
      </c>
      <c r="D46" s="362" t="s">
        <v>159</v>
      </c>
      <c r="E46" s="362" t="s">
        <v>160</v>
      </c>
      <c r="F46" s="362" t="s">
        <v>161</v>
      </c>
      <c r="G46" s="362" t="s">
        <v>162</v>
      </c>
      <c r="H46" s="362" t="s">
        <v>163</v>
      </c>
      <c r="I46" s="362" t="s">
        <v>164</v>
      </c>
      <c r="J46" s="362" t="s">
        <v>165</v>
      </c>
      <c r="K46" s="362" t="s">
        <v>166</v>
      </c>
      <c r="L46" s="362" t="s">
        <v>167</v>
      </c>
      <c r="M46" s="362" t="s">
        <v>168</v>
      </c>
      <c r="N46" s="362" t="s">
        <v>169</v>
      </c>
      <c r="O46" s="362" t="s">
        <v>170</v>
      </c>
      <c r="P46" s="350" t="s">
        <v>171</v>
      </c>
    </row>
    <row r="47" spans="1:16" ht="90" customHeight="1">
      <c r="A47" s="350"/>
      <c r="B47" s="362" t="s">
        <v>157</v>
      </c>
      <c r="C47" s="362" t="s">
        <v>158</v>
      </c>
      <c r="D47" s="362" t="s">
        <v>159</v>
      </c>
      <c r="E47" s="362" t="s">
        <v>160</v>
      </c>
      <c r="F47" s="362" t="s">
        <v>161</v>
      </c>
      <c r="G47" s="362" t="s">
        <v>162</v>
      </c>
      <c r="H47" s="362" t="s">
        <v>163</v>
      </c>
      <c r="I47" s="362" t="s">
        <v>164</v>
      </c>
      <c r="J47" s="362" t="s">
        <v>165</v>
      </c>
      <c r="K47" s="362" t="s">
        <v>166</v>
      </c>
      <c r="L47" s="362" t="s">
        <v>167</v>
      </c>
      <c r="M47" s="362" t="s">
        <v>168</v>
      </c>
      <c r="N47" s="362" t="s">
        <v>169</v>
      </c>
      <c r="O47" s="362" t="s">
        <v>170</v>
      </c>
      <c r="P47" s="350" t="s">
        <v>171</v>
      </c>
    </row>
    <row r="48" spans="1:16" ht="90" customHeight="1">
      <c r="A48" s="350"/>
      <c r="B48" s="362" t="s">
        <v>157</v>
      </c>
      <c r="C48" s="362" t="s">
        <v>158</v>
      </c>
      <c r="D48" s="362" t="s">
        <v>159</v>
      </c>
      <c r="E48" s="362" t="s">
        <v>160</v>
      </c>
      <c r="F48" s="362" t="s">
        <v>161</v>
      </c>
      <c r="G48" s="362" t="s">
        <v>162</v>
      </c>
      <c r="H48" s="362" t="s">
        <v>163</v>
      </c>
      <c r="I48" s="362" t="s">
        <v>164</v>
      </c>
      <c r="J48" s="362" t="s">
        <v>165</v>
      </c>
      <c r="K48" s="362" t="s">
        <v>166</v>
      </c>
      <c r="L48" s="362" t="s">
        <v>167</v>
      </c>
      <c r="M48" s="362" t="s">
        <v>168</v>
      </c>
      <c r="N48" s="362" t="s">
        <v>169</v>
      </c>
      <c r="O48" s="362" t="s">
        <v>170</v>
      </c>
      <c r="P48" s="350" t="s">
        <v>171</v>
      </c>
    </row>
    <row r="49" spans="1:16" ht="90" customHeight="1">
      <c r="A49" s="350"/>
      <c r="B49" s="362" t="s">
        <v>157</v>
      </c>
      <c r="C49" s="362" t="s">
        <v>158</v>
      </c>
      <c r="D49" s="362" t="s">
        <v>159</v>
      </c>
      <c r="E49" s="362" t="s">
        <v>160</v>
      </c>
      <c r="F49" s="362" t="s">
        <v>161</v>
      </c>
      <c r="G49" s="362" t="s">
        <v>162</v>
      </c>
      <c r="H49" s="362" t="s">
        <v>163</v>
      </c>
      <c r="I49" s="362" t="s">
        <v>164</v>
      </c>
      <c r="J49" s="362" t="s">
        <v>165</v>
      </c>
      <c r="K49" s="362" t="s">
        <v>166</v>
      </c>
      <c r="L49" s="362" t="s">
        <v>167</v>
      </c>
      <c r="M49" s="362" t="s">
        <v>168</v>
      </c>
      <c r="N49" s="362" t="s">
        <v>169</v>
      </c>
      <c r="O49" s="362" t="s">
        <v>170</v>
      </c>
      <c r="P49" s="350" t="s">
        <v>171</v>
      </c>
    </row>
    <row r="50" spans="1:16" ht="90" customHeight="1">
      <c r="A50" s="350"/>
      <c r="B50" s="362" t="s">
        <v>157</v>
      </c>
      <c r="C50" s="362" t="s">
        <v>158</v>
      </c>
      <c r="D50" s="362" t="s">
        <v>159</v>
      </c>
      <c r="E50" s="362" t="s">
        <v>160</v>
      </c>
      <c r="F50" s="362" t="s">
        <v>161</v>
      </c>
      <c r="G50" s="362" t="s">
        <v>162</v>
      </c>
      <c r="H50" s="362" t="s">
        <v>163</v>
      </c>
      <c r="I50" s="362" t="s">
        <v>164</v>
      </c>
      <c r="J50" s="362" t="s">
        <v>165</v>
      </c>
      <c r="K50" s="362" t="s">
        <v>166</v>
      </c>
      <c r="L50" s="362" t="s">
        <v>167</v>
      </c>
      <c r="M50" s="362" t="s">
        <v>168</v>
      </c>
      <c r="N50" s="362" t="s">
        <v>169</v>
      </c>
      <c r="O50" s="362" t="s">
        <v>170</v>
      </c>
      <c r="P50" s="350" t="s">
        <v>171</v>
      </c>
    </row>
    <row r="51" spans="1:16" ht="90" customHeight="1">
      <c r="A51" s="350"/>
      <c r="B51" s="362" t="s">
        <v>157</v>
      </c>
      <c r="C51" s="362" t="s">
        <v>158</v>
      </c>
      <c r="D51" s="362" t="s">
        <v>159</v>
      </c>
      <c r="E51" s="362" t="s">
        <v>160</v>
      </c>
      <c r="F51" s="362" t="s">
        <v>161</v>
      </c>
      <c r="G51" s="362" t="s">
        <v>162</v>
      </c>
      <c r="H51" s="362" t="s">
        <v>163</v>
      </c>
      <c r="I51" s="362" t="s">
        <v>164</v>
      </c>
      <c r="J51" s="362" t="s">
        <v>165</v>
      </c>
      <c r="K51" s="362" t="s">
        <v>166</v>
      </c>
      <c r="L51" s="362" t="s">
        <v>167</v>
      </c>
      <c r="M51" s="362" t="s">
        <v>168</v>
      </c>
      <c r="N51" s="362" t="s">
        <v>169</v>
      </c>
      <c r="O51" s="362" t="s">
        <v>170</v>
      </c>
      <c r="P51" s="350" t="s">
        <v>171</v>
      </c>
    </row>
    <row r="52" spans="1:16" ht="90" customHeight="1">
      <c r="A52" s="350"/>
      <c r="B52" s="362" t="s">
        <v>157</v>
      </c>
      <c r="C52" s="362" t="s">
        <v>158</v>
      </c>
      <c r="D52" s="362" t="s">
        <v>159</v>
      </c>
      <c r="E52" s="362" t="s">
        <v>160</v>
      </c>
      <c r="F52" s="362" t="s">
        <v>161</v>
      </c>
      <c r="G52" s="362" t="s">
        <v>162</v>
      </c>
      <c r="H52" s="362" t="s">
        <v>163</v>
      </c>
      <c r="I52" s="362" t="s">
        <v>164</v>
      </c>
      <c r="J52" s="362" t="s">
        <v>165</v>
      </c>
      <c r="K52" s="362" t="s">
        <v>166</v>
      </c>
      <c r="L52" s="362" t="s">
        <v>167</v>
      </c>
      <c r="M52" s="362" t="s">
        <v>168</v>
      </c>
      <c r="N52" s="362" t="s">
        <v>169</v>
      </c>
      <c r="O52" s="362" t="s">
        <v>170</v>
      </c>
      <c r="P52" s="350" t="s">
        <v>171</v>
      </c>
    </row>
    <row r="53" spans="1:16" ht="90" customHeight="1">
      <c r="A53" s="350"/>
      <c r="B53" s="362" t="s">
        <v>157</v>
      </c>
      <c r="C53" s="362" t="s">
        <v>158</v>
      </c>
      <c r="D53" s="362" t="s">
        <v>159</v>
      </c>
      <c r="E53" s="362" t="s">
        <v>160</v>
      </c>
      <c r="F53" s="362" t="s">
        <v>161</v>
      </c>
      <c r="G53" s="362" t="s">
        <v>162</v>
      </c>
      <c r="H53" s="362" t="s">
        <v>163</v>
      </c>
      <c r="I53" s="362" t="s">
        <v>164</v>
      </c>
      <c r="J53" s="362" t="s">
        <v>165</v>
      </c>
      <c r="K53" s="362" t="s">
        <v>166</v>
      </c>
      <c r="L53" s="362" t="s">
        <v>167</v>
      </c>
      <c r="M53" s="362" t="s">
        <v>168</v>
      </c>
      <c r="N53" s="362" t="s">
        <v>169</v>
      </c>
      <c r="O53" s="362" t="s">
        <v>170</v>
      </c>
      <c r="P53" s="350" t="s">
        <v>171</v>
      </c>
    </row>
    <row r="54" spans="1:16" ht="90" customHeight="1">
      <c r="A54" s="350"/>
      <c r="B54" s="362" t="s">
        <v>157</v>
      </c>
      <c r="C54" s="362" t="s">
        <v>158</v>
      </c>
      <c r="D54" s="362" t="s">
        <v>159</v>
      </c>
      <c r="E54" s="362" t="s">
        <v>160</v>
      </c>
      <c r="F54" s="362" t="s">
        <v>161</v>
      </c>
      <c r="G54" s="362" t="s">
        <v>162</v>
      </c>
      <c r="H54" s="362" t="s">
        <v>163</v>
      </c>
      <c r="I54" s="362" t="s">
        <v>164</v>
      </c>
      <c r="J54" s="362" t="s">
        <v>165</v>
      </c>
      <c r="K54" s="362" t="s">
        <v>166</v>
      </c>
      <c r="L54" s="362" t="s">
        <v>167</v>
      </c>
      <c r="M54" s="362" t="s">
        <v>168</v>
      </c>
      <c r="N54" s="362" t="s">
        <v>169</v>
      </c>
      <c r="O54" s="362" t="s">
        <v>170</v>
      </c>
      <c r="P54" s="350" t="s">
        <v>171</v>
      </c>
    </row>
    <row r="55" spans="1:16" ht="90" customHeight="1">
      <c r="A55" s="350"/>
      <c r="B55" s="362" t="s">
        <v>157</v>
      </c>
      <c r="C55" s="362" t="s">
        <v>158</v>
      </c>
      <c r="D55" s="362" t="s">
        <v>159</v>
      </c>
      <c r="E55" s="362" t="s">
        <v>160</v>
      </c>
      <c r="F55" s="362" t="s">
        <v>161</v>
      </c>
      <c r="G55" s="362" t="s">
        <v>162</v>
      </c>
      <c r="H55" s="362" t="s">
        <v>163</v>
      </c>
      <c r="I55" s="362" t="s">
        <v>164</v>
      </c>
      <c r="J55" s="362" t="s">
        <v>165</v>
      </c>
      <c r="K55" s="362" t="s">
        <v>166</v>
      </c>
      <c r="L55" s="362" t="s">
        <v>167</v>
      </c>
      <c r="M55" s="362" t="s">
        <v>168</v>
      </c>
      <c r="N55" s="362" t="s">
        <v>169</v>
      </c>
      <c r="O55" s="362" t="s">
        <v>170</v>
      </c>
      <c r="P55" s="350" t="s">
        <v>171</v>
      </c>
    </row>
    <row r="56" spans="1:16" ht="90" customHeight="1">
      <c r="A56" s="350"/>
      <c r="B56" s="362" t="s">
        <v>157</v>
      </c>
      <c r="C56" s="362" t="s">
        <v>158</v>
      </c>
      <c r="D56" s="362" t="s">
        <v>159</v>
      </c>
      <c r="E56" s="362" t="s">
        <v>160</v>
      </c>
      <c r="F56" s="362" t="s">
        <v>161</v>
      </c>
      <c r="G56" s="362" t="s">
        <v>162</v>
      </c>
      <c r="H56" s="362" t="s">
        <v>163</v>
      </c>
      <c r="I56" s="362" t="s">
        <v>164</v>
      </c>
      <c r="J56" s="362" t="s">
        <v>165</v>
      </c>
      <c r="K56" s="362" t="s">
        <v>166</v>
      </c>
      <c r="L56" s="362" t="s">
        <v>167</v>
      </c>
      <c r="M56" s="362" t="s">
        <v>168</v>
      </c>
      <c r="N56" s="362" t="s">
        <v>169</v>
      </c>
      <c r="O56" s="362" t="s">
        <v>170</v>
      </c>
      <c r="P56" s="350" t="s">
        <v>171</v>
      </c>
    </row>
    <row r="57" spans="1:16" ht="90" customHeight="1">
      <c r="A57" s="350"/>
      <c r="B57" s="362" t="s">
        <v>157</v>
      </c>
      <c r="C57" s="362" t="s">
        <v>158</v>
      </c>
      <c r="D57" s="362" t="s">
        <v>159</v>
      </c>
      <c r="E57" s="362" t="s">
        <v>160</v>
      </c>
      <c r="F57" s="362" t="s">
        <v>161</v>
      </c>
      <c r="G57" s="362" t="s">
        <v>162</v>
      </c>
      <c r="H57" s="362" t="s">
        <v>163</v>
      </c>
      <c r="I57" s="362" t="s">
        <v>164</v>
      </c>
      <c r="J57" s="362" t="s">
        <v>165</v>
      </c>
      <c r="K57" s="362" t="s">
        <v>166</v>
      </c>
      <c r="L57" s="362" t="s">
        <v>167</v>
      </c>
      <c r="M57" s="362" t="s">
        <v>168</v>
      </c>
      <c r="N57" s="362" t="s">
        <v>169</v>
      </c>
      <c r="O57" s="362" t="s">
        <v>170</v>
      </c>
      <c r="P57" s="350" t="s">
        <v>171</v>
      </c>
    </row>
    <row r="58" spans="1:16" ht="90" customHeight="1">
      <c r="A58" s="350"/>
      <c r="B58" s="362" t="s">
        <v>157</v>
      </c>
      <c r="C58" s="362" t="s">
        <v>158</v>
      </c>
      <c r="D58" s="362" t="s">
        <v>159</v>
      </c>
      <c r="E58" s="362" t="s">
        <v>160</v>
      </c>
      <c r="F58" s="362" t="s">
        <v>161</v>
      </c>
      <c r="G58" s="362" t="s">
        <v>162</v>
      </c>
      <c r="H58" s="362" t="s">
        <v>163</v>
      </c>
      <c r="I58" s="362" t="s">
        <v>164</v>
      </c>
      <c r="J58" s="362" t="s">
        <v>165</v>
      </c>
      <c r="K58" s="362" t="s">
        <v>166</v>
      </c>
      <c r="L58" s="362" t="s">
        <v>167</v>
      </c>
      <c r="M58" s="362" t="s">
        <v>168</v>
      </c>
      <c r="N58" s="362" t="s">
        <v>169</v>
      </c>
      <c r="O58" s="362" t="s">
        <v>170</v>
      </c>
      <c r="P58" s="350" t="s">
        <v>171</v>
      </c>
    </row>
    <row r="59" spans="1:16" ht="90" customHeight="1">
      <c r="A59" s="350"/>
      <c r="B59" s="362" t="s">
        <v>157</v>
      </c>
      <c r="C59" s="362" t="s">
        <v>158</v>
      </c>
      <c r="D59" s="362" t="s">
        <v>159</v>
      </c>
      <c r="E59" s="362" t="s">
        <v>160</v>
      </c>
      <c r="F59" s="362" t="s">
        <v>161</v>
      </c>
      <c r="G59" s="362" t="s">
        <v>162</v>
      </c>
      <c r="H59" s="362" t="s">
        <v>163</v>
      </c>
      <c r="I59" s="362" t="s">
        <v>164</v>
      </c>
      <c r="J59" s="362" t="s">
        <v>165</v>
      </c>
      <c r="K59" s="362" t="s">
        <v>166</v>
      </c>
      <c r="L59" s="362" t="s">
        <v>167</v>
      </c>
      <c r="M59" s="362" t="s">
        <v>168</v>
      </c>
      <c r="N59" s="362" t="s">
        <v>169</v>
      </c>
      <c r="O59" s="362" t="s">
        <v>170</v>
      </c>
      <c r="P59" s="350" t="s">
        <v>171</v>
      </c>
    </row>
    <row r="60" spans="1:16" ht="90" customHeight="1">
      <c r="A60" s="350"/>
      <c r="B60" s="362" t="s">
        <v>157</v>
      </c>
      <c r="C60" s="362" t="s">
        <v>158</v>
      </c>
      <c r="D60" s="362" t="s">
        <v>159</v>
      </c>
      <c r="E60" s="362" t="s">
        <v>160</v>
      </c>
      <c r="F60" s="362" t="s">
        <v>161</v>
      </c>
      <c r="G60" s="362" t="s">
        <v>162</v>
      </c>
      <c r="H60" s="362" t="s">
        <v>163</v>
      </c>
      <c r="I60" s="362" t="s">
        <v>164</v>
      </c>
      <c r="J60" s="362" t="s">
        <v>165</v>
      </c>
      <c r="K60" s="362" t="s">
        <v>166</v>
      </c>
      <c r="L60" s="362" t="s">
        <v>167</v>
      </c>
      <c r="M60" s="362" t="s">
        <v>168</v>
      </c>
      <c r="N60" s="362" t="s">
        <v>169</v>
      </c>
      <c r="O60" s="362" t="s">
        <v>170</v>
      </c>
      <c r="P60" s="350" t="s">
        <v>171</v>
      </c>
    </row>
    <row r="61" spans="1:16" ht="90" customHeight="1">
      <c r="A61" s="350"/>
      <c r="B61" s="362" t="s">
        <v>157</v>
      </c>
      <c r="C61" s="362" t="s">
        <v>158</v>
      </c>
      <c r="D61" s="362" t="s">
        <v>159</v>
      </c>
      <c r="E61" s="362" t="s">
        <v>160</v>
      </c>
      <c r="F61" s="362" t="s">
        <v>161</v>
      </c>
      <c r="G61" s="362" t="s">
        <v>162</v>
      </c>
      <c r="H61" s="362" t="s">
        <v>163</v>
      </c>
      <c r="I61" s="362" t="s">
        <v>164</v>
      </c>
      <c r="J61" s="362" t="s">
        <v>165</v>
      </c>
      <c r="K61" s="362" t="s">
        <v>166</v>
      </c>
      <c r="L61" s="362" t="s">
        <v>167</v>
      </c>
      <c r="M61" s="362" t="s">
        <v>168</v>
      </c>
      <c r="N61" s="362" t="s">
        <v>169</v>
      </c>
      <c r="O61" s="362" t="s">
        <v>170</v>
      </c>
      <c r="P61" s="350" t="s">
        <v>171</v>
      </c>
    </row>
    <row r="62" spans="1:16" ht="90" customHeight="1">
      <c r="A62" s="350"/>
      <c r="B62" s="362" t="s">
        <v>157</v>
      </c>
      <c r="C62" s="362" t="s">
        <v>158</v>
      </c>
      <c r="D62" s="362" t="s">
        <v>159</v>
      </c>
      <c r="E62" s="362" t="s">
        <v>160</v>
      </c>
      <c r="F62" s="362" t="s">
        <v>161</v>
      </c>
      <c r="G62" s="362" t="s">
        <v>162</v>
      </c>
      <c r="H62" s="362" t="s">
        <v>163</v>
      </c>
      <c r="I62" s="362" t="s">
        <v>164</v>
      </c>
      <c r="J62" s="362" t="s">
        <v>165</v>
      </c>
      <c r="K62" s="362" t="s">
        <v>166</v>
      </c>
      <c r="L62" s="362" t="s">
        <v>167</v>
      </c>
      <c r="M62" s="362" t="s">
        <v>168</v>
      </c>
      <c r="N62" s="362" t="s">
        <v>169</v>
      </c>
      <c r="O62" s="362" t="s">
        <v>170</v>
      </c>
      <c r="P62" s="350" t="s">
        <v>171</v>
      </c>
    </row>
    <row r="63" spans="1:16" ht="90" customHeight="1">
      <c r="A63" s="350"/>
      <c r="B63" s="362" t="s">
        <v>157</v>
      </c>
      <c r="C63" s="362" t="s">
        <v>158</v>
      </c>
      <c r="D63" s="362" t="s">
        <v>159</v>
      </c>
      <c r="E63" s="362" t="s">
        <v>160</v>
      </c>
      <c r="F63" s="362" t="s">
        <v>161</v>
      </c>
      <c r="G63" s="362" t="s">
        <v>162</v>
      </c>
      <c r="H63" s="362" t="s">
        <v>163</v>
      </c>
      <c r="I63" s="362" t="s">
        <v>164</v>
      </c>
      <c r="J63" s="362" t="s">
        <v>165</v>
      </c>
      <c r="K63" s="362" t="s">
        <v>166</v>
      </c>
      <c r="L63" s="362" t="s">
        <v>167</v>
      </c>
      <c r="M63" s="362" t="s">
        <v>168</v>
      </c>
      <c r="N63" s="362" t="s">
        <v>169</v>
      </c>
      <c r="O63" s="362" t="s">
        <v>170</v>
      </c>
      <c r="P63" s="350" t="s">
        <v>171</v>
      </c>
    </row>
    <row r="64" spans="1:16" ht="90" customHeight="1">
      <c r="A64" s="350"/>
      <c r="B64" s="362" t="s">
        <v>157</v>
      </c>
      <c r="C64" s="362" t="s">
        <v>158</v>
      </c>
      <c r="D64" s="362" t="s">
        <v>159</v>
      </c>
      <c r="E64" s="362" t="s">
        <v>160</v>
      </c>
      <c r="F64" s="362" t="s">
        <v>161</v>
      </c>
      <c r="G64" s="362" t="s">
        <v>162</v>
      </c>
      <c r="H64" s="362" t="s">
        <v>163</v>
      </c>
      <c r="I64" s="362" t="s">
        <v>164</v>
      </c>
      <c r="J64" s="362" t="s">
        <v>165</v>
      </c>
      <c r="K64" s="362" t="s">
        <v>166</v>
      </c>
      <c r="L64" s="362" t="s">
        <v>167</v>
      </c>
      <c r="M64" s="362" t="s">
        <v>168</v>
      </c>
      <c r="N64" s="362" t="s">
        <v>169</v>
      </c>
      <c r="O64" s="362" t="s">
        <v>170</v>
      </c>
      <c r="P64" s="350" t="s">
        <v>171</v>
      </c>
    </row>
    <row r="65" spans="1:16" ht="90" customHeight="1">
      <c r="A65" s="350"/>
      <c r="B65" s="362" t="s">
        <v>157</v>
      </c>
      <c r="C65" s="362" t="s">
        <v>158</v>
      </c>
      <c r="D65" s="362" t="s">
        <v>159</v>
      </c>
      <c r="E65" s="362" t="s">
        <v>160</v>
      </c>
      <c r="F65" s="362" t="s">
        <v>161</v>
      </c>
      <c r="G65" s="362" t="s">
        <v>162</v>
      </c>
      <c r="H65" s="362" t="s">
        <v>163</v>
      </c>
      <c r="I65" s="362" t="s">
        <v>164</v>
      </c>
      <c r="J65" s="362" t="s">
        <v>165</v>
      </c>
      <c r="K65" s="362" t="s">
        <v>166</v>
      </c>
      <c r="L65" s="362" t="s">
        <v>167</v>
      </c>
      <c r="M65" s="362" t="s">
        <v>168</v>
      </c>
      <c r="N65" s="362" t="s">
        <v>169</v>
      </c>
      <c r="O65" s="362" t="s">
        <v>170</v>
      </c>
      <c r="P65" s="350" t="s">
        <v>171</v>
      </c>
    </row>
    <row r="66" spans="1:16" ht="90" customHeight="1">
      <c r="A66" s="350"/>
      <c r="B66" s="362" t="s">
        <v>157</v>
      </c>
      <c r="C66" s="362" t="s">
        <v>158</v>
      </c>
      <c r="D66" s="362" t="s">
        <v>159</v>
      </c>
      <c r="E66" s="362" t="s">
        <v>160</v>
      </c>
      <c r="F66" s="362" t="s">
        <v>161</v>
      </c>
      <c r="G66" s="362" t="s">
        <v>162</v>
      </c>
      <c r="H66" s="362" t="s">
        <v>163</v>
      </c>
      <c r="I66" s="362" t="s">
        <v>164</v>
      </c>
      <c r="J66" s="362" t="s">
        <v>165</v>
      </c>
      <c r="K66" s="362" t="s">
        <v>166</v>
      </c>
      <c r="L66" s="362" t="s">
        <v>167</v>
      </c>
      <c r="M66" s="362" t="s">
        <v>168</v>
      </c>
      <c r="N66" s="362" t="s">
        <v>169</v>
      </c>
      <c r="O66" s="362" t="s">
        <v>170</v>
      </c>
      <c r="P66" s="350" t="s">
        <v>171</v>
      </c>
    </row>
    <row r="67" spans="1:16" ht="90" customHeight="1">
      <c r="A67" s="350"/>
      <c r="B67" s="362" t="s">
        <v>157</v>
      </c>
      <c r="C67" s="362" t="s">
        <v>158</v>
      </c>
      <c r="D67" s="362" t="s">
        <v>159</v>
      </c>
      <c r="E67" s="362" t="s">
        <v>160</v>
      </c>
      <c r="F67" s="362" t="s">
        <v>161</v>
      </c>
      <c r="G67" s="362" t="s">
        <v>162</v>
      </c>
      <c r="H67" s="362" t="s">
        <v>163</v>
      </c>
      <c r="I67" s="362" t="s">
        <v>164</v>
      </c>
      <c r="J67" s="362" t="s">
        <v>165</v>
      </c>
      <c r="K67" s="362" t="s">
        <v>166</v>
      </c>
      <c r="L67" s="362" t="s">
        <v>167</v>
      </c>
      <c r="M67" s="362" t="s">
        <v>168</v>
      </c>
      <c r="N67" s="362" t="s">
        <v>169</v>
      </c>
      <c r="O67" s="362" t="s">
        <v>170</v>
      </c>
      <c r="P67" s="350" t="s">
        <v>171</v>
      </c>
    </row>
    <row r="68" spans="1:16" ht="90" customHeight="1">
      <c r="A68" s="350"/>
      <c r="B68" s="362" t="s">
        <v>157</v>
      </c>
      <c r="C68" s="362" t="s">
        <v>158</v>
      </c>
      <c r="D68" s="362" t="s">
        <v>159</v>
      </c>
      <c r="E68" s="362" t="s">
        <v>160</v>
      </c>
      <c r="F68" s="362" t="s">
        <v>161</v>
      </c>
      <c r="G68" s="362" t="s">
        <v>162</v>
      </c>
      <c r="H68" s="362" t="s">
        <v>163</v>
      </c>
      <c r="I68" s="362" t="s">
        <v>164</v>
      </c>
      <c r="J68" s="362" t="s">
        <v>165</v>
      </c>
      <c r="K68" s="362" t="s">
        <v>166</v>
      </c>
      <c r="L68" s="362" t="s">
        <v>167</v>
      </c>
      <c r="M68" s="362" t="s">
        <v>168</v>
      </c>
      <c r="N68" s="362" t="s">
        <v>169</v>
      </c>
      <c r="O68" s="362" t="s">
        <v>170</v>
      </c>
      <c r="P68" s="350" t="s">
        <v>171</v>
      </c>
    </row>
    <row r="69" spans="1:16" ht="90" customHeight="1">
      <c r="A69" s="350"/>
      <c r="B69" s="362" t="s">
        <v>157</v>
      </c>
      <c r="C69" s="362" t="s">
        <v>158</v>
      </c>
      <c r="D69" s="362" t="s">
        <v>159</v>
      </c>
      <c r="E69" s="362" t="s">
        <v>160</v>
      </c>
      <c r="F69" s="362" t="s">
        <v>161</v>
      </c>
      <c r="G69" s="362" t="s">
        <v>162</v>
      </c>
      <c r="H69" s="362" t="s">
        <v>163</v>
      </c>
      <c r="I69" s="362" t="s">
        <v>164</v>
      </c>
      <c r="J69" s="362" t="s">
        <v>165</v>
      </c>
      <c r="K69" s="362" t="s">
        <v>166</v>
      </c>
      <c r="L69" s="362" t="s">
        <v>167</v>
      </c>
      <c r="M69" s="362" t="s">
        <v>168</v>
      </c>
      <c r="N69" s="362" t="s">
        <v>169</v>
      </c>
      <c r="O69" s="362" t="s">
        <v>170</v>
      </c>
      <c r="P69" s="350" t="s">
        <v>171</v>
      </c>
    </row>
    <row r="70" spans="1:16" ht="90" customHeight="1">
      <c r="A70" s="350"/>
      <c r="B70" s="362" t="s">
        <v>157</v>
      </c>
      <c r="C70" s="362" t="s">
        <v>158</v>
      </c>
      <c r="D70" s="362" t="s">
        <v>159</v>
      </c>
      <c r="E70" s="362" t="s">
        <v>160</v>
      </c>
      <c r="F70" s="362" t="s">
        <v>161</v>
      </c>
      <c r="G70" s="362" t="s">
        <v>162</v>
      </c>
      <c r="H70" s="362" t="s">
        <v>163</v>
      </c>
      <c r="I70" s="362" t="s">
        <v>164</v>
      </c>
      <c r="J70" s="362" t="s">
        <v>165</v>
      </c>
      <c r="K70" s="362" t="s">
        <v>166</v>
      </c>
      <c r="L70" s="362" t="s">
        <v>167</v>
      </c>
      <c r="M70" s="362" t="s">
        <v>168</v>
      </c>
      <c r="N70" s="362" t="s">
        <v>169</v>
      </c>
      <c r="O70" s="362" t="s">
        <v>170</v>
      </c>
      <c r="P70" s="350" t="s">
        <v>171</v>
      </c>
    </row>
  </sheetData>
  <mergeCells count="5">
    <mergeCell ref="B3:F3"/>
    <mergeCell ref="G3:H3"/>
    <mergeCell ref="N3:P3"/>
    <mergeCell ref="I3:M3"/>
    <mergeCell ref="A1:E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tint="0.39997558519241921"/>
  </sheetPr>
  <dimension ref="A1:AU41"/>
  <sheetViews>
    <sheetView zoomScale="84" zoomScaleNormal="84" workbookViewId="0">
      <selection activeCell="H15" sqref="H15:M15"/>
    </sheetView>
  </sheetViews>
  <sheetFormatPr defaultColWidth="8.85546875" defaultRowHeight="14.45"/>
  <cols>
    <col min="1" max="1" width="20.5703125" customWidth="1"/>
    <col min="3" max="4" width="10.42578125" customWidth="1"/>
    <col min="5" max="5" width="10.7109375" customWidth="1"/>
    <col min="6" max="6" width="11.42578125" customWidth="1"/>
    <col min="7" max="7" width="0.85546875" style="22" customWidth="1"/>
    <col min="8" max="8" width="19.42578125" customWidth="1"/>
    <col min="10" max="10" width="11" customWidth="1"/>
    <col min="11" max="11" width="10.42578125" customWidth="1"/>
    <col min="12" max="12" width="10.7109375" customWidth="1"/>
    <col min="13" max="13" width="10.42578125" customWidth="1"/>
    <col min="14" max="14" width="0.85546875" style="22" customWidth="1"/>
    <col min="15" max="15" width="20" customWidth="1"/>
    <col min="17" max="17" width="11.140625" customWidth="1"/>
    <col min="18" max="18" width="11.42578125" customWidth="1"/>
    <col min="19" max="20" width="10.7109375" customWidth="1"/>
    <col min="21" max="21" width="0.85546875" style="22" customWidth="1"/>
    <col min="22" max="47" width="8.85546875" style="22"/>
  </cols>
  <sheetData>
    <row r="1" spans="1:20">
      <c r="A1" s="363">
        <f>'Verificaciones de plausibilidad'!A6</f>
        <v>0</v>
      </c>
      <c r="B1" s="364"/>
      <c r="C1" s="364"/>
      <c r="D1" s="364"/>
      <c r="E1" s="364"/>
      <c r="F1" s="365"/>
      <c r="H1" s="363">
        <f>'Verificaciones de plausibilidad'!A7</f>
        <v>0</v>
      </c>
      <c r="I1" s="364"/>
      <c r="J1" s="364"/>
      <c r="K1" s="364"/>
      <c r="L1" s="364"/>
      <c r="M1" s="365"/>
      <c r="O1" s="363">
        <f>'Indicadores directos'!B5</f>
        <v>0</v>
      </c>
      <c r="P1" s="364"/>
      <c r="Q1" s="364"/>
      <c r="R1" s="364"/>
      <c r="S1" s="364"/>
      <c r="T1" s="365"/>
    </row>
    <row r="2" spans="1:20">
      <c r="A2" s="366" t="s">
        <v>172</v>
      </c>
      <c r="B2" s="367" t="s">
        <v>173</v>
      </c>
      <c r="C2" s="368" t="s">
        <v>136</v>
      </c>
      <c r="D2" s="369" t="s">
        <v>174</v>
      </c>
      <c r="E2" s="370" t="s">
        <v>133</v>
      </c>
      <c r="F2" s="371" t="s">
        <v>138</v>
      </c>
      <c r="H2" s="366" t="s">
        <v>172</v>
      </c>
      <c r="I2" s="367" t="s">
        <v>173</v>
      </c>
      <c r="J2" s="368" t="s">
        <v>136</v>
      </c>
      <c r="K2" s="369" t="s">
        <v>174</v>
      </c>
      <c r="L2" s="370" t="s">
        <v>133</v>
      </c>
      <c r="M2" s="371" t="s">
        <v>138</v>
      </c>
      <c r="O2" s="366" t="s">
        <v>172</v>
      </c>
      <c r="P2" s="367" t="s">
        <v>173</v>
      </c>
      <c r="Q2" s="368" t="s">
        <v>136</v>
      </c>
      <c r="R2" s="369" t="s">
        <v>174</v>
      </c>
      <c r="S2" s="370" t="s">
        <v>133</v>
      </c>
      <c r="T2" s="371" t="s">
        <v>138</v>
      </c>
    </row>
    <row r="3" spans="1:20">
      <c r="A3" s="366" t="s">
        <v>124</v>
      </c>
      <c r="B3" s="372">
        <f>'Indicadores directos'!C3</f>
        <v>0</v>
      </c>
      <c r="C3" s="373"/>
      <c r="D3" s="374">
        <f>'Indicadores directos'!D3</f>
        <v>0</v>
      </c>
      <c r="E3" s="375">
        <f>'Indicadores directos'!E3</f>
        <v>0</v>
      </c>
      <c r="F3" s="376"/>
      <c r="H3" s="366" t="s">
        <v>124</v>
      </c>
      <c r="I3" s="372">
        <f>'Verificaciones de plausibilidad'!AD6</f>
        <v>0</v>
      </c>
      <c r="J3" s="373"/>
      <c r="K3" s="374">
        <f>'Verificaciones de plausibilidad'!AE6</f>
        <v>0</v>
      </c>
      <c r="L3" s="375">
        <f>'Verificaciones de plausibilidad'!AF6</f>
        <v>0</v>
      </c>
      <c r="M3" s="376"/>
      <c r="O3" s="366" t="s">
        <v>124</v>
      </c>
      <c r="P3" s="375">
        <f>'Indicadores directos'!C5</f>
        <v>0</v>
      </c>
      <c r="Q3" s="373"/>
      <c r="R3" s="374">
        <f>'Indicadores directos'!D5</f>
        <v>0</v>
      </c>
      <c r="S3" s="375">
        <f>'Indicadores directos'!E5</f>
        <v>0</v>
      </c>
      <c r="T3" s="376"/>
    </row>
    <row r="4" spans="1:20">
      <c r="A4" s="366" t="s">
        <v>125</v>
      </c>
      <c r="B4" s="375">
        <f>'Indicadores directos'!F3</f>
        <v>0</v>
      </c>
      <c r="C4" s="376"/>
      <c r="D4" s="374">
        <f>'Indicadores directos'!G3</f>
        <v>0</v>
      </c>
      <c r="E4" s="377">
        <f>'Indicadores directos'!H3</f>
        <v>0</v>
      </c>
      <c r="F4" s="378"/>
      <c r="H4" s="366" t="s">
        <v>125</v>
      </c>
      <c r="I4" s="375">
        <f>'Verificaciones de plausibilidad'!AG6</f>
        <v>0</v>
      </c>
      <c r="J4" s="376"/>
      <c r="K4" s="374">
        <f>'Verificaciones de plausibilidad'!AI6</f>
        <v>0</v>
      </c>
      <c r="L4" s="377">
        <f>'Verificaciones de plausibilidad'!AJ6</f>
        <v>0</v>
      </c>
      <c r="M4" s="378"/>
      <c r="O4" s="366" t="s">
        <v>125</v>
      </c>
      <c r="P4" s="375">
        <f>'Indicadores directos'!F5</f>
        <v>0</v>
      </c>
      <c r="Q4" s="376"/>
      <c r="R4" s="374">
        <f>'Indicadores directos'!G5</f>
        <v>0</v>
      </c>
      <c r="S4" s="377">
        <f>'Indicadores directos'!H5</f>
        <v>0</v>
      </c>
      <c r="T4" s="378"/>
    </row>
    <row r="5" spans="1:20">
      <c r="A5" s="366" t="s">
        <v>126</v>
      </c>
      <c r="B5" s="374">
        <f>'Indicadores directos'!I3</f>
        <v>0</v>
      </c>
      <c r="C5" s="374">
        <f>'Indicadores directos'!J3</f>
        <v>0</v>
      </c>
      <c r="D5" s="377">
        <f>'Indicadores directos'!K3</f>
        <v>0</v>
      </c>
      <c r="E5" s="379"/>
      <c r="F5" s="378"/>
      <c r="H5" s="366" t="s">
        <v>126</v>
      </c>
      <c r="I5" s="374">
        <f>'Verificaciones de plausibilidad'!AR6</f>
        <v>0</v>
      </c>
      <c r="J5" s="374">
        <f>'Verificaciones de plausibilidad'!AS6</f>
        <v>0</v>
      </c>
      <c r="K5" s="377">
        <f>'Verificaciones de plausibilidad'!AX6</f>
        <v>0</v>
      </c>
      <c r="L5" s="379"/>
      <c r="M5" s="378"/>
      <c r="O5" s="366" t="s">
        <v>126</v>
      </c>
      <c r="P5" s="374">
        <f>'Indicadores directos'!I5</f>
        <v>0</v>
      </c>
      <c r="Q5" s="374">
        <f>'Indicadores directos'!J5</f>
        <v>0</v>
      </c>
      <c r="R5" s="377">
        <f>'Indicadores directos'!K5</f>
        <v>0</v>
      </c>
      <c r="S5" s="379"/>
      <c r="T5" s="378"/>
    </row>
    <row r="6" spans="1:20">
      <c r="A6" s="366" t="s">
        <v>127</v>
      </c>
      <c r="B6" s="374">
        <f>'Indicadores directos'!L3</f>
        <v>0</v>
      </c>
      <c r="C6" s="374">
        <f>'Indicadores directos'!M3</f>
        <v>0</v>
      </c>
      <c r="D6" s="374">
        <f>'Indicadores directos'!N3</f>
        <v>0</v>
      </c>
      <c r="E6" s="374">
        <f>'Indicadores directos'!O3</f>
        <v>0</v>
      </c>
      <c r="F6" s="374">
        <f>'Indicadores directos'!P3</f>
        <v>0</v>
      </c>
      <c r="H6" s="366" t="s">
        <v>127</v>
      </c>
      <c r="I6" s="374">
        <f>'Verificaciones de plausibilidad'!AK6</f>
        <v>0</v>
      </c>
      <c r="J6" s="374">
        <f>'Verificaciones de plausibilidad'!AM6</f>
        <v>0</v>
      </c>
      <c r="K6" s="374">
        <f>'Verificaciones de plausibilidad'!AN6</f>
        <v>0</v>
      </c>
      <c r="L6" s="374">
        <f>'Verificaciones de plausibilidad'!AO6</f>
        <v>0</v>
      </c>
      <c r="M6" s="374">
        <f>'Verificaciones de plausibilidad'!AP6</f>
        <v>0</v>
      </c>
      <c r="O6" s="366" t="s">
        <v>127</v>
      </c>
      <c r="P6" s="374">
        <f>'Indicadores directos'!$L5</f>
        <v>0</v>
      </c>
      <c r="Q6" s="374">
        <f>'Indicadores directos'!$M5</f>
        <v>0</v>
      </c>
      <c r="R6" s="374">
        <f>'Indicadores directos'!$N5</f>
        <v>0</v>
      </c>
      <c r="S6" s="374">
        <f>'Indicadores directos'!$O5</f>
        <v>0</v>
      </c>
      <c r="T6" s="374">
        <f>'Indicadores directos'!$P5</f>
        <v>0</v>
      </c>
    </row>
    <row r="7" spans="1:20">
      <c r="A7" s="366" t="s">
        <v>175</v>
      </c>
      <c r="B7" s="374">
        <f>'Indicadores directos'!Q3</f>
        <v>0</v>
      </c>
      <c r="C7" s="374">
        <f>'Indicadores directos'!R3</f>
        <v>0</v>
      </c>
      <c r="D7" s="374">
        <f>'Indicadores directos'!S3</f>
        <v>0</v>
      </c>
      <c r="E7" s="375">
        <f>'Indicadores directos'!T3</f>
        <v>0</v>
      </c>
      <c r="F7" s="376"/>
      <c r="H7" s="366" t="s">
        <v>175</v>
      </c>
      <c r="I7" s="374">
        <f>'Verificaciones de plausibilidad'!AY6</f>
        <v>0</v>
      </c>
      <c r="J7" s="374">
        <f>'Verificaciones de plausibilidad'!AZ6</f>
        <v>0</v>
      </c>
      <c r="K7" s="374">
        <f>'Verificaciones de plausibilidad'!BC6</f>
        <v>0</v>
      </c>
      <c r="L7" s="375">
        <f>'Verificaciones de plausibilidad'!BD6</f>
        <v>0</v>
      </c>
      <c r="M7" s="376"/>
      <c r="O7" s="366" t="s">
        <v>175</v>
      </c>
      <c r="P7" s="374">
        <f>'Indicadores directos'!$Q5</f>
        <v>0</v>
      </c>
      <c r="Q7" s="374">
        <f>'Indicadores directos'!$R5</f>
        <v>0</v>
      </c>
      <c r="R7" s="374">
        <f>'Indicadores directos'!$S5</f>
        <v>0</v>
      </c>
      <c r="S7" s="374">
        <f>'Indicadores directos'!$T5</f>
        <v>0</v>
      </c>
      <c r="T7" s="374">
        <f>'Indicadores directos'!$U5</f>
        <v>0</v>
      </c>
    </row>
    <row r="8" spans="1:20">
      <c r="A8" s="366" t="s">
        <v>146</v>
      </c>
      <c r="B8" s="372"/>
      <c r="C8" s="380"/>
      <c r="D8" s="380"/>
      <c r="E8" s="380"/>
      <c r="F8" s="373"/>
      <c r="H8" s="366" t="s">
        <v>146</v>
      </c>
      <c r="I8" s="372"/>
      <c r="J8" s="380"/>
      <c r="K8" s="380"/>
      <c r="L8" s="380"/>
      <c r="M8" s="373"/>
      <c r="O8" s="366" t="s">
        <v>146</v>
      </c>
      <c r="P8" s="381"/>
      <c r="Q8" s="381"/>
      <c r="R8" s="381"/>
      <c r="S8" s="381"/>
      <c r="T8" s="349"/>
    </row>
    <row r="9" spans="1:20">
      <c r="A9" s="366" t="s">
        <v>176</v>
      </c>
      <c r="B9" s="381"/>
      <c r="C9" s="381"/>
      <c r="D9" s="381"/>
      <c r="E9" s="381"/>
      <c r="F9" s="349"/>
      <c r="H9" s="366" t="s">
        <v>176</v>
      </c>
      <c r="I9" s="381"/>
      <c r="J9" s="381"/>
      <c r="K9" s="381"/>
      <c r="L9" s="381"/>
      <c r="M9" s="349"/>
      <c r="O9" s="366" t="s">
        <v>176</v>
      </c>
      <c r="P9" s="381"/>
      <c r="Q9" s="381"/>
      <c r="R9" s="381"/>
      <c r="S9" s="381"/>
      <c r="T9" s="349"/>
    </row>
    <row r="10" spans="1:20">
      <c r="A10" s="349"/>
      <c r="B10" s="381"/>
      <c r="C10" s="381"/>
      <c r="D10" s="381"/>
      <c r="E10" s="381"/>
      <c r="F10" s="349"/>
      <c r="H10" s="349"/>
      <c r="I10" s="381"/>
      <c r="J10" s="381"/>
      <c r="K10" s="381"/>
      <c r="L10" s="381"/>
      <c r="M10" s="349"/>
      <c r="O10" s="349"/>
      <c r="P10" s="381"/>
      <c r="Q10" s="381"/>
      <c r="R10" s="381"/>
      <c r="S10" s="381"/>
      <c r="T10" s="349"/>
    </row>
    <row r="11" spans="1:20">
      <c r="A11" s="366" t="s">
        <v>177</v>
      </c>
      <c r="B11" s="349"/>
      <c r="C11" s="349"/>
      <c r="D11" s="349"/>
      <c r="E11" s="349"/>
      <c r="F11" s="349"/>
      <c r="H11" s="366" t="s">
        <v>177</v>
      </c>
      <c r="I11" s="349"/>
      <c r="J11" s="349"/>
      <c r="K11" s="349"/>
      <c r="L11" s="349"/>
      <c r="M11" s="349"/>
      <c r="O11" s="366" t="s">
        <v>177</v>
      </c>
      <c r="P11" s="349"/>
      <c r="Q11" s="349"/>
      <c r="R11" s="349"/>
      <c r="S11" s="349"/>
      <c r="T11" s="349"/>
    </row>
    <row r="12" spans="1:20">
      <c r="A12" s="349"/>
      <c r="B12" s="349"/>
      <c r="C12" s="349"/>
      <c r="D12" s="349"/>
      <c r="E12" s="349"/>
      <c r="F12" s="349"/>
      <c r="H12" s="349"/>
      <c r="I12" s="349"/>
      <c r="J12" s="349"/>
      <c r="K12" s="349"/>
      <c r="L12" s="349"/>
      <c r="M12" s="349"/>
      <c r="O12" s="349"/>
      <c r="P12" s="349"/>
      <c r="Q12" s="349"/>
      <c r="R12" s="349"/>
      <c r="S12" s="349"/>
      <c r="T12" s="349"/>
    </row>
    <row r="13" spans="1:20">
      <c r="A13" s="366" t="s">
        <v>178</v>
      </c>
      <c r="B13" s="349"/>
      <c r="C13" s="349"/>
      <c r="D13" s="349"/>
      <c r="E13" s="349"/>
      <c r="F13" s="349"/>
      <c r="H13" s="366" t="s">
        <v>178</v>
      </c>
      <c r="I13" s="349"/>
      <c r="J13" s="349"/>
      <c r="K13" s="349"/>
      <c r="L13" s="349"/>
      <c r="M13" s="349"/>
      <c r="O13" s="366" t="s">
        <v>178</v>
      </c>
      <c r="P13" s="349"/>
      <c r="Q13" s="349"/>
      <c r="R13" s="349"/>
      <c r="S13" s="349"/>
      <c r="T13" s="349"/>
    </row>
    <row r="14" spans="1:20" s="22" customFormat="1" ht="6" customHeight="1"/>
    <row r="15" spans="1:20">
      <c r="A15" s="363">
        <f>'Verificaciones de plausibilidad'!A20</f>
        <v>0</v>
      </c>
      <c r="B15" s="364"/>
      <c r="C15" s="364"/>
      <c r="D15" s="364"/>
      <c r="E15" s="364"/>
      <c r="F15" s="365"/>
      <c r="H15" s="363">
        <f>'Indicadores directos'!B7</f>
        <v>0</v>
      </c>
      <c r="I15" s="364"/>
      <c r="J15" s="364"/>
      <c r="K15" s="364"/>
      <c r="L15" s="364"/>
      <c r="M15" s="365"/>
      <c r="O15" s="363">
        <f>'Indicadores directos'!B8</f>
        <v>0</v>
      </c>
      <c r="P15" s="364"/>
      <c r="Q15" s="364"/>
      <c r="R15" s="364"/>
      <c r="S15" s="364"/>
      <c r="T15" s="365"/>
    </row>
    <row r="16" spans="1:20">
      <c r="A16" s="366" t="s">
        <v>172</v>
      </c>
      <c r="B16" s="367" t="s">
        <v>173</v>
      </c>
      <c r="C16" s="368" t="s">
        <v>136</v>
      </c>
      <c r="D16" s="369" t="s">
        <v>174</v>
      </c>
      <c r="E16" s="370" t="s">
        <v>133</v>
      </c>
      <c r="F16" s="371" t="s">
        <v>138</v>
      </c>
      <c r="H16" s="366" t="s">
        <v>172</v>
      </c>
      <c r="I16" s="367" t="s">
        <v>173</v>
      </c>
      <c r="J16" s="368" t="s">
        <v>136</v>
      </c>
      <c r="K16" s="369" t="s">
        <v>174</v>
      </c>
      <c r="L16" s="370" t="s">
        <v>133</v>
      </c>
      <c r="M16" s="371" t="s">
        <v>138</v>
      </c>
      <c r="O16" s="366" t="s">
        <v>172</v>
      </c>
      <c r="P16" s="367" t="s">
        <v>173</v>
      </c>
      <c r="Q16" s="368" t="s">
        <v>136</v>
      </c>
      <c r="R16" s="369" t="s">
        <v>174</v>
      </c>
      <c r="S16" s="370" t="s">
        <v>133</v>
      </c>
      <c r="T16" s="371" t="s">
        <v>138</v>
      </c>
    </row>
    <row r="17" spans="1:20">
      <c r="A17" s="366" t="s">
        <v>124</v>
      </c>
      <c r="B17" s="372">
        <f>'Verificaciones de plausibilidad'!U20</f>
        <v>0</v>
      </c>
      <c r="C17" s="373"/>
      <c r="D17" s="374">
        <f>'Verificaciones de plausibilidad'!V20</f>
        <v>0</v>
      </c>
      <c r="E17" s="375">
        <f>'Verificaciones de plausibilidad'!W20</f>
        <v>0</v>
      </c>
      <c r="F17" s="376"/>
      <c r="H17" s="366" t="s">
        <v>124</v>
      </c>
      <c r="I17" s="375">
        <f>'Indicadores directos'!C7</f>
        <v>0</v>
      </c>
      <c r="J17" s="373"/>
      <c r="K17" s="374">
        <f>'Indicadores directos'!D7</f>
        <v>0</v>
      </c>
      <c r="L17" s="382">
        <f>'Indicadores directos'!E7</f>
        <v>0</v>
      </c>
      <c r="M17" s="383"/>
      <c r="O17" s="366" t="s">
        <v>124</v>
      </c>
      <c r="P17" s="375">
        <f>'Indicadores directos'!C8</f>
        <v>0</v>
      </c>
      <c r="Q17" s="373"/>
      <c r="R17" s="374">
        <f>'Indicadores directos'!D8</f>
        <v>0</v>
      </c>
      <c r="S17" s="375">
        <f>'Indicadores directos'!E8</f>
        <v>0</v>
      </c>
      <c r="T17" s="376"/>
    </row>
    <row r="18" spans="1:20">
      <c r="A18" s="366" t="s">
        <v>125</v>
      </c>
      <c r="B18" s="384">
        <f>'Indicadores directos'!F17</f>
        <v>0</v>
      </c>
      <c r="C18" s="385">
        <f>'Verificaciones de plausibilidad'!Y20</f>
        <v>0</v>
      </c>
      <c r="D18" s="374">
        <f>'Verificaciones de plausibilidad'!Z20</f>
        <v>0</v>
      </c>
      <c r="E18" s="386">
        <f>'Verificaciones de plausibilidad'!AA20</f>
        <v>0</v>
      </c>
      <c r="F18" s="387"/>
      <c r="H18" s="366" t="s">
        <v>125</v>
      </c>
      <c r="I18" s="375">
        <f>'Indicadores directos'!F7</f>
        <v>0</v>
      </c>
      <c r="J18" s="388"/>
      <c r="K18" s="374">
        <f>'Indicadores directos'!G7</f>
        <v>0</v>
      </c>
      <c r="L18" s="386">
        <f>'Indicadores directos'!H7</f>
        <v>0</v>
      </c>
      <c r="M18" s="387"/>
      <c r="O18" s="366" t="s">
        <v>125</v>
      </c>
      <c r="P18" s="375">
        <f>'Indicadores directos'!F8</f>
        <v>0</v>
      </c>
      <c r="Q18" s="388"/>
      <c r="R18" s="374">
        <f>'Indicadores directos'!G8</f>
        <v>0</v>
      </c>
      <c r="S18" s="377">
        <f>'Indicadores directos'!H8</f>
        <v>0</v>
      </c>
      <c r="T18" s="378"/>
    </row>
    <row r="19" spans="1:20">
      <c r="A19" s="366" t="s">
        <v>126</v>
      </c>
      <c r="B19" s="374">
        <f>'Verificaciones de plausibilidad'!AI20</f>
        <v>0</v>
      </c>
      <c r="C19" s="374">
        <f>'Verificaciones de plausibilidad'!AJ20</f>
        <v>0</v>
      </c>
      <c r="D19" s="377">
        <f>'Verificaciones de plausibilidad'!AK20</f>
        <v>0</v>
      </c>
      <c r="E19" s="379"/>
      <c r="F19" s="378"/>
      <c r="H19" s="366" t="s">
        <v>126</v>
      </c>
      <c r="I19" s="374">
        <f>'Indicadores directos'!I7</f>
        <v>0</v>
      </c>
      <c r="J19" s="374">
        <f>'Indicadores directos'!J7</f>
        <v>0</v>
      </c>
      <c r="K19" s="377">
        <f>'Indicadores directos'!K7</f>
        <v>0</v>
      </c>
      <c r="L19" s="379"/>
      <c r="M19" s="378"/>
      <c r="O19" s="366" t="s">
        <v>126</v>
      </c>
      <c r="P19" s="374">
        <f>'Indicadores directos'!I8</f>
        <v>0</v>
      </c>
      <c r="Q19" s="374">
        <f>'Indicadores directos'!J8</f>
        <v>0</v>
      </c>
      <c r="R19" s="377">
        <f>'Indicadores directos'!K8</f>
        <v>0</v>
      </c>
      <c r="S19" s="379"/>
      <c r="T19" s="378"/>
    </row>
    <row r="20" spans="1:20">
      <c r="A20" s="366" t="s">
        <v>127</v>
      </c>
      <c r="B20" s="374">
        <f>'Verificaciones de plausibilidad'!AC20</f>
        <v>0</v>
      </c>
      <c r="C20" s="374">
        <f>'Verificaciones de plausibilidad'!AD20</f>
        <v>0</v>
      </c>
      <c r="D20" s="374">
        <f>'Verificaciones de plausibilidad'!AE20</f>
        <v>0</v>
      </c>
      <c r="E20" s="374">
        <f>'Verificaciones de plausibilidad'!AF20</f>
        <v>0</v>
      </c>
      <c r="F20" s="374">
        <f>'Verificaciones de plausibilidad'!AG20</f>
        <v>0</v>
      </c>
      <c r="H20" s="366" t="s">
        <v>127</v>
      </c>
      <c r="I20" s="374">
        <f>'Indicadores directos'!$Q7</f>
        <v>0</v>
      </c>
      <c r="J20" s="374">
        <f>'Indicadores directos'!$R7</f>
        <v>0</v>
      </c>
      <c r="K20" s="374">
        <f>'Indicadores directos'!$S7</f>
        <v>0</v>
      </c>
      <c r="L20" s="374">
        <f>'Indicadores directos'!$T7</f>
        <v>0</v>
      </c>
      <c r="M20" s="374">
        <f>'Indicadores directos'!$U7</f>
        <v>0</v>
      </c>
      <c r="O20" s="366" t="s">
        <v>127</v>
      </c>
      <c r="P20" s="374">
        <f>'Indicadores directos'!$Q8</f>
        <v>0</v>
      </c>
      <c r="Q20" s="374">
        <f>'Indicadores directos'!$R8</f>
        <v>0</v>
      </c>
      <c r="R20" s="374">
        <f>'Indicadores directos'!$S8</f>
        <v>0</v>
      </c>
      <c r="S20" s="374">
        <f>'Indicadores directos'!$T8</f>
        <v>0</v>
      </c>
      <c r="T20" s="374">
        <f>'Indicadores directos'!$U8</f>
        <v>0</v>
      </c>
    </row>
    <row r="21" spans="1:20">
      <c r="A21" s="366" t="s">
        <v>175</v>
      </c>
      <c r="B21" s="374">
        <f>'Verificaciones de plausibilidad'!AM20</f>
        <v>0</v>
      </c>
      <c r="C21" s="374">
        <f>'Verificaciones de plausibilidad'!AN20</f>
        <v>0</v>
      </c>
      <c r="D21" s="374">
        <f>'Verificaciones de plausibilidad'!AO20</f>
        <v>0</v>
      </c>
      <c r="E21" s="375">
        <f>'Verificaciones de plausibilidad'!AP20</f>
        <v>0</v>
      </c>
      <c r="F21" s="376"/>
      <c r="H21" s="366" t="s">
        <v>175</v>
      </c>
      <c r="I21" s="374">
        <f>'Indicadores directos'!$L7</f>
        <v>0</v>
      </c>
      <c r="J21" s="374">
        <f>'Indicadores directos'!$M7</f>
        <v>0</v>
      </c>
      <c r="K21" s="374">
        <f>'Indicadores directos'!$N7</f>
        <v>0</v>
      </c>
      <c r="L21" s="374">
        <f>'Indicadores directos'!$O7</f>
        <v>0</v>
      </c>
      <c r="M21" s="374">
        <f>'Indicadores directos'!$P7</f>
        <v>0</v>
      </c>
      <c r="O21" s="366" t="s">
        <v>175</v>
      </c>
      <c r="P21" s="374">
        <f>'Indicadores directos'!$L8</f>
        <v>0</v>
      </c>
      <c r="Q21" s="374">
        <f>'Indicadores directos'!$M8</f>
        <v>0</v>
      </c>
      <c r="R21" s="374">
        <f>'Indicadores directos'!$N8</f>
        <v>0</v>
      </c>
      <c r="S21" s="374">
        <f>'Indicadores directos'!$O8</f>
        <v>0</v>
      </c>
      <c r="T21" s="374">
        <f>'Indicadores directos'!$P8</f>
        <v>0</v>
      </c>
    </row>
    <row r="22" spans="1:20">
      <c r="A22" s="366" t="s">
        <v>146</v>
      </c>
      <c r="B22" s="372"/>
      <c r="C22" s="380"/>
      <c r="D22" s="380"/>
      <c r="E22" s="380"/>
      <c r="F22" s="373"/>
      <c r="H22" s="366" t="s">
        <v>146</v>
      </c>
      <c r="I22" s="374"/>
      <c r="J22" s="374"/>
      <c r="K22" s="374"/>
      <c r="L22" s="374"/>
      <c r="M22" s="381"/>
      <c r="O22" s="366" t="s">
        <v>146</v>
      </c>
      <c r="P22" s="374"/>
      <c r="Q22" s="374"/>
      <c r="R22" s="374"/>
      <c r="S22" s="374"/>
      <c r="T22" s="381"/>
    </row>
    <row r="23" spans="1:20">
      <c r="A23" s="366" t="s">
        <v>176</v>
      </c>
      <c r="B23" s="381"/>
      <c r="C23" s="381"/>
      <c r="D23" s="381"/>
      <c r="E23" s="381"/>
      <c r="F23" s="349"/>
      <c r="H23" s="366" t="s">
        <v>176</v>
      </c>
      <c r="I23" s="381"/>
      <c r="J23" s="381"/>
      <c r="K23" s="381"/>
      <c r="L23" s="381"/>
      <c r="M23" s="349"/>
      <c r="O23" s="366" t="s">
        <v>176</v>
      </c>
      <c r="P23" s="381"/>
      <c r="Q23" s="381"/>
      <c r="R23" s="381"/>
      <c r="S23" s="381"/>
      <c r="T23" s="349"/>
    </row>
    <row r="24" spans="1:20">
      <c r="A24" s="349"/>
      <c r="B24" s="381"/>
      <c r="C24" s="381"/>
      <c r="D24" s="381"/>
      <c r="E24" s="381"/>
      <c r="F24" s="349"/>
      <c r="H24" s="349"/>
      <c r="I24" s="381"/>
      <c r="J24" s="381"/>
      <c r="K24" s="381"/>
      <c r="L24" s="381"/>
      <c r="M24" s="349"/>
      <c r="O24" s="349"/>
      <c r="P24" s="381"/>
      <c r="Q24" s="381"/>
      <c r="R24" s="381"/>
      <c r="S24" s="381"/>
      <c r="T24" s="349"/>
    </row>
    <row r="25" spans="1:20">
      <c r="A25" s="366" t="s">
        <v>177</v>
      </c>
      <c r="B25" s="349"/>
      <c r="C25" s="349"/>
      <c r="D25" s="349"/>
      <c r="E25" s="349"/>
      <c r="F25" s="349"/>
      <c r="H25" s="366" t="s">
        <v>177</v>
      </c>
      <c r="I25" s="349"/>
      <c r="J25" s="349"/>
      <c r="K25" s="349"/>
      <c r="L25" s="349"/>
      <c r="M25" s="349"/>
      <c r="O25" s="366" t="s">
        <v>177</v>
      </c>
      <c r="P25" s="349"/>
      <c r="Q25" s="349"/>
      <c r="R25" s="349"/>
      <c r="S25" s="349"/>
      <c r="T25" s="349"/>
    </row>
    <row r="26" spans="1:20">
      <c r="A26" s="349"/>
      <c r="B26" s="349"/>
      <c r="C26" s="349"/>
      <c r="D26" s="349"/>
      <c r="E26" s="349"/>
      <c r="F26" s="349"/>
      <c r="H26" s="349"/>
      <c r="I26" s="349"/>
      <c r="J26" s="349"/>
      <c r="K26" s="349"/>
      <c r="L26" s="349"/>
      <c r="M26" s="349"/>
      <c r="O26" s="349"/>
      <c r="P26" s="349"/>
      <c r="Q26" s="349"/>
      <c r="R26" s="349"/>
      <c r="S26" s="349"/>
      <c r="T26" s="349"/>
    </row>
    <row r="27" spans="1:20">
      <c r="A27" s="366" t="s">
        <v>178</v>
      </c>
      <c r="B27" s="349"/>
      <c r="C27" s="349"/>
      <c r="D27" s="349"/>
      <c r="E27" s="349"/>
      <c r="F27" s="349"/>
      <c r="H27" s="366" t="s">
        <v>178</v>
      </c>
      <c r="I27" s="349"/>
      <c r="J27" s="349"/>
      <c r="K27" s="349"/>
      <c r="L27" s="349"/>
      <c r="M27" s="349"/>
      <c r="O27" s="366" t="s">
        <v>178</v>
      </c>
      <c r="P27" s="349"/>
      <c r="Q27" s="349"/>
      <c r="R27" s="349"/>
      <c r="S27" s="349"/>
      <c r="T27" s="349"/>
    </row>
    <row r="28" spans="1:20" s="22" customFormat="1" ht="6" customHeight="1"/>
    <row r="29" spans="1:20">
      <c r="A29" s="363">
        <f>'Indicadores directos'!B9</f>
        <v>0</v>
      </c>
      <c r="B29" s="364"/>
      <c r="C29" s="364"/>
      <c r="D29" s="364"/>
      <c r="E29" s="364"/>
      <c r="F29" s="365"/>
      <c r="H29" s="363">
        <f>'Indicadores directos'!B11</f>
        <v>0</v>
      </c>
      <c r="I29" s="364"/>
      <c r="J29" s="364"/>
      <c r="K29" s="364"/>
      <c r="L29" s="364"/>
      <c r="M29" s="365"/>
      <c r="O29" s="363">
        <f>'Indicadores directos'!B12</f>
        <v>0</v>
      </c>
      <c r="P29" s="364"/>
      <c r="Q29" s="364"/>
      <c r="R29" s="364"/>
      <c r="S29" s="364"/>
      <c r="T29" s="365"/>
    </row>
    <row r="30" spans="1:20">
      <c r="A30" s="366" t="s">
        <v>172</v>
      </c>
      <c r="B30" s="367" t="s">
        <v>173</v>
      </c>
      <c r="C30" s="368" t="s">
        <v>136</v>
      </c>
      <c r="D30" s="369" t="s">
        <v>174</v>
      </c>
      <c r="E30" s="370" t="s">
        <v>133</v>
      </c>
      <c r="F30" s="371" t="s">
        <v>138</v>
      </c>
      <c r="H30" s="366" t="s">
        <v>172</v>
      </c>
      <c r="I30" s="367" t="s">
        <v>173</v>
      </c>
      <c r="J30" s="368" t="s">
        <v>136</v>
      </c>
      <c r="K30" s="369" t="s">
        <v>174</v>
      </c>
      <c r="L30" s="370" t="s">
        <v>133</v>
      </c>
      <c r="M30" s="371" t="s">
        <v>138</v>
      </c>
      <c r="O30" s="366" t="s">
        <v>172</v>
      </c>
      <c r="P30" s="367" t="s">
        <v>173</v>
      </c>
      <c r="Q30" s="368" t="s">
        <v>136</v>
      </c>
      <c r="R30" s="369" t="s">
        <v>174</v>
      </c>
      <c r="S30" s="370" t="s">
        <v>133</v>
      </c>
      <c r="T30" s="371" t="s">
        <v>138</v>
      </c>
    </row>
    <row r="31" spans="1:20">
      <c r="A31" s="366" t="s">
        <v>124</v>
      </c>
      <c r="B31" s="375">
        <f>'Indicadores directos'!C9</f>
        <v>0</v>
      </c>
      <c r="C31" s="373"/>
      <c r="D31" s="374">
        <f>'Indicadores directos'!D9</f>
        <v>0</v>
      </c>
      <c r="E31" s="375">
        <f>'Indicadores directos'!E9</f>
        <v>0</v>
      </c>
      <c r="F31" s="376"/>
      <c r="H31" s="366" t="s">
        <v>124</v>
      </c>
      <c r="I31" s="375">
        <f>'Indicadores directos'!C11</f>
        <v>0</v>
      </c>
      <c r="J31" s="373"/>
      <c r="K31" s="374">
        <f>'Indicadores directos'!D11</f>
        <v>0</v>
      </c>
      <c r="L31" s="375">
        <f>'Indicadores directos'!E11</f>
        <v>0</v>
      </c>
      <c r="M31" s="376"/>
      <c r="O31" s="366" t="s">
        <v>124</v>
      </c>
      <c r="P31" s="375">
        <f>'Indicadores directos'!C12</f>
        <v>0</v>
      </c>
      <c r="Q31" s="373"/>
      <c r="R31" s="374">
        <f>'Indicadores directos'!D12</f>
        <v>0</v>
      </c>
      <c r="S31" s="375">
        <f>'Indicadores directos'!E12</f>
        <v>0</v>
      </c>
      <c r="T31" s="376"/>
    </row>
    <row r="32" spans="1:20">
      <c r="A32" s="366" t="s">
        <v>125</v>
      </c>
      <c r="B32" s="375">
        <f>'Indicadores directos'!F9</f>
        <v>0</v>
      </c>
      <c r="C32" s="388"/>
      <c r="D32" s="374">
        <f>'Indicadores directos'!G9</f>
        <v>0</v>
      </c>
      <c r="E32" s="377">
        <f>'Indicadores directos'!H9</f>
        <v>0</v>
      </c>
      <c r="F32" s="378"/>
      <c r="H32" s="366" t="s">
        <v>125</v>
      </c>
      <c r="I32" s="389">
        <f>'Indicadores directos'!F11</f>
        <v>0</v>
      </c>
      <c r="J32" s="390"/>
      <c r="K32" s="391">
        <f>'Indicadores directos'!G11</f>
        <v>0</v>
      </c>
      <c r="L32" s="392">
        <f>'Indicadores directos'!H11</f>
        <v>0</v>
      </c>
      <c r="M32" s="393"/>
      <c r="O32" s="366" t="s">
        <v>125</v>
      </c>
      <c r="P32" s="375">
        <f>'Indicadores directos'!F12</f>
        <v>0</v>
      </c>
      <c r="Q32" s="388"/>
      <c r="R32" s="374">
        <f>'Indicadores directos'!G12</f>
        <v>0</v>
      </c>
      <c r="S32" s="377">
        <f>'Indicadores directos'!H12</f>
        <v>0</v>
      </c>
      <c r="T32" s="378"/>
    </row>
    <row r="33" spans="1:20">
      <c r="A33" s="366" t="s">
        <v>126</v>
      </c>
      <c r="B33" s="374">
        <f>'Indicadores directos'!I9</f>
        <v>0</v>
      </c>
      <c r="C33" s="374">
        <f>'Indicadores directos'!J9</f>
        <v>0</v>
      </c>
      <c r="D33" s="377">
        <f>'Indicadores directos'!K9</f>
        <v>0</v>
      </c>
      <c r="E33" s="379"/>
      <c r="F33" s="378"/>
      <c r="H33" s="366" t="s">
        <v>126</v>
      </c>
      <c r="I33" s="374">
        <f>'Indicadores directos'!I11</f>
        <v>0</v>
      </c>
      <c r="J33" s="374">
        <f>'Indicadores directos'!J11</f>
        <v>0</v>
      </c>
      <c r="K33" s="377">
        <f>'Indicadores directos'!K11</f>
        <v>0</v>
      </c>
      <c r="L33" s="379"/>
      <c r="M33" s="378"/>
      <c r="O33" s="366" t="s">
        <v>126</v>
      </c>
      <c r="P33" s="374">
        <f>'Indicadores directos'!I12</f>
        <v>0</v>
      </c>
      <c r="Q33" s="374">
        <f>'Indicadores directos'!J12</f>
        <v>0</v>
      </c>
      <c r="R33" s="377">
        <f>'Indicadores directos'!K12</f>
        <v>0</v>
      </c>
      <c r="S33" s="379"/>
      <c r="T33" s="378"/>
    </row>
    <row r="34" spans="1:20">
      <c r="A34" s="366" t="s">
        <v>127</v>
      </c>
      <c r="B34" s="374">
        <f>'Indicadores directos'!$Q9</f>
        <v>0</v>
      </c>
      <c r="C34" s="374">
        <f>'Indicadores directos'!$R9</f>
        <v>0</v>
      </c>
      <c r="D34" s="374">
        <f>'Indicadores directos'!$S9</f>
        <v>0</v>
      </c>
      <c r="E34" s="374">
        <f>'Indicadores directos'!$T9</f>
        <v>0</v>
      </c>
      <c r="F34" s="374">
        <f>'Indicadores directos'!$U9</f>
        <v>0</v>
      </c>
      <c r="H34" s="366" t="s">
        <v>127</v>
      </c>
      <c r="I34" s="374">
        <f>'Indicadores directos'!$Q11</f>
        <v>0</v>
      </c>
      <c r="J34" s="374">
        <f>'Indicadores directos'!$R11</f>
        <v>0</v>
      </c>
      <c r="K34" s="374">
        <f>'Indicadores directos'!$S11</f>
        <v>0</v>
      </c>
      <c r="L34" s="374">
        <f>'Indicadores directos'!$T11</f>
        <v>0</v>
      </c>
      <c r="M34" s="374">
        <f>'Indicadores directos'!$U11</f>
        <v>0</v>
      </c>
      <c r="O34" s="366" t="s">
        <v>127</v>
      </c>
      <c r="P34" s="374">
        <f>'Indicadores directos'!$Q12</f>
        <v>0</v>
      </c>
      <c r="Q34" s="374">
        <f>'Indicadores directos'!$R12</f>
        <v>0</v>
      </c>
      <c r="R34" s="374">
        <f>'Indicadores directos'!$S12</f>
        <v>0</v>
      </c>
      <c r="S34" s="374">
        <f>'Indicadores directos'!$T12</f>
        <v>0</v>
      </c>
      <c r="T34" s="374">
        <f>'Indicadores directos'!$U12</f>
        <v>0</v>
      </c>
    </row>
    <row r="35" spans="1:20">
      <c r="A35" s="366" t="s">
        <v>175</v>
      </c>
      <c r="B35" s="374">
        <f>'Indicadores directos'!$L9</f>
        <v>0</v>
      </c>
      <c r="C35" s="374">
        <f>'Indicadores directos'!$M9</f>
        <v>0</v>
      </c>
      <c r="D35" s="374">
        <f>'Indicadores directos'!$N9</f>
        <v>0</v>
      </c>
      <c r="E35" s="374">
        <f>'Indicadores directos'!$O9</f>
        <v>0</v>
      </c>
      <c r="F35" s="374">
        <f>'Indicadores directos'!$P9</f>
        <v>0</v>
      </c>
      <c r="H35" s="366" t="s">
        <v>175</v>
      </c>
      <c r="I35" s="374">
        <f>'Indicadores directos'!$L11</f>
        <v>0</v>
      </c>
      <c r="J35" s="374">
        <f>'Indicadores directos'!$M11</f>
        <v>0</v>
      </c>
      <c r="K35" s="374">
        <f>'Indicadores directos'!$N11</f>
        <v>0</v>
      </c>
      <c r="L35" s="374">
        <f>'Indicadores directos'!$O11</f>
        <v>0</v>
      </c>
      <c r="M35" s="374">
        <f>'Indicadores directos'!$P11</f>
        <v>0</v>
      </c>
      <c r="O35" s="366" t="s">
        <v>175</v>
      </c>
      <c r="P35" s="374">
        <f>'Indicadores directos'!$L12</f>
        <v>0</v>
      </c>
      <c r="Q35" s="374">
        <f>'Indicadores directos'!$M12</f>
        <v>0</v>
      </c>
      <c r="R35" s="374">
        <f>'Indicadores directos'!$N12</f>
        <v>0</v>
      </c>
      <c r="S35" s="374">
        <f>'Indicadores directos'!$O12</f>
        <v>0</v>
      </c>
      <c r="T35" s="374">
        <f>'Indicadores directos'!$P12</f>
        <v>0</v>
      </c>
    </row>
    <row r="36" spans="1:20">
      <c r="A36" s="366" t="s">
        <v>146</v>
      </c>
      <c r="B36" s="374"/>
      <c r="C36" s="374"/>
      <c r="D36" s="394"/>
      <c r="E36" s="395"/>
      <c r="F36" s="396"/>
      <c r="H36" s="366" t="s">
        <v>146</v>
      </c>
      <c r="I36" s="374"/>
      <c r="J36" s="374"/>
      <c r="K36" s="394"/>
      <c r="L36" s="395"/>
      <c r="M36" s="396"/>
      <c r="O36" s="366" t="s">
        <v>146</v>
      </c>
      <c r="P36" s="374"/>
      <c r="Q36" s="374"/>
      <c r="R36" s="394"/>
      <c r="S36" s="395"/>
      <c r="T36" s="396"/>
    </row>
    <row r="37" spans="1:20">
      <c r="A37" s="366" t="s">
        <v>176</v>
      </c>
      <c r="B37" s="374"/>
      <c r="C37" s="374"/>
      <c r="D37" s="374"/>
      <c r="E37" s="374"/>
      <c r="F37" s="381"/>
      <c r="H37" s="366" t="s">
        <v>176</v>
      </c>
      <c r="I37" s="374"/>
      <c r="J37" s="374"/>
      <c r="K37" s="374"/>
      <c r="L37" s="374"/>
      <c r="M37" s="381"/>
      <c r="O37" s="366" t="s">
        <v>176</v>
      </c>
      <c r="P37" s="374"/>
      <c r="Q37" s="374"/>
      <c r="R37" s="374"/>
      <c r="S37" s="374"/>
      <c r="T37" s="381"/>
    </row>
    <row r="38" spans="1:20">
      <c r="A38" s="349"/>
      <c r="B38" s="381"/>
      <c r="C38" s="381"/>
      <c r="D38" s="381"/>
      <c r="E38" s="381"/>
      <c r="F38" s="349"/>
      <c r="H38" s="349"/>
      <c r="I38" s="381"/>
      <c r="J38" s="381"/>
      <c r="K38" s="381"/>
      <c r="L38" s="381"/>
      <c r="M38" s="349"/>
      <c r="O38" s="349"/>
      <c r="P38" s="381"/>
      <c r="Q38" s="381"/>
      <c r="R38" s="381"/>
      <c r="S38" s="381"/>
      <c r="T38" s="349"/>
    </row>
    <row r="39" spans="1:20">
      <c r="A39" s="366" t="s">
        <v>177</v>
      </c>
      <c r="B39" s="349"/>
      <c r="C39" s="349"/>
      <c r="D39" s="349"/>
      <c r="E39" s="349"/>
      <c r="F39" s="349"/>
      <c r="H39" s="366" t="s">
        <v>177</v>
      </c>
      <c r="I39" s="349"/>
      <c r="J39" s="349"/>
      <c r="K39" s="349"/>
      <c r="L39" s="349"/>
      <c r="M39" s="349"/>
      <c r="O39" s="366" t="s">
        <v>177</v>
      </c>
      <c r="P39" s="349"/>
      <c r="Q39" s="349"/>
      <c r="R39" s="349"/>
      <c r="S39" s="349"/>
      <c r="T39" s="349"/>
    </row>
    <row r="40" spans="1:20">
      <c r="A40" s="349"/>
      <c r="B40" s="349"/>
      <c r="C40" s="349"/>
      <c r="D40" s="349"/>
      <c r="E40" s="349"/>
      <c r="F40" s="349"/>
      <c r="H40" s="349"/>
      <c r="I40" s="349"/>
      <c r="J40" s="349"/>
      <c r="K40" s="349"/>
      <c r="L40" s="349"/>
      <c r="M40" s="349"/>
      <c r="O40" s="349"/>
      <c r="P40" s="349"/>
      <c r="Q40" s="349"/>
      <c r="R40" s="349"/>
      <c r="S40" s="349"/>
      <c r="T40" s="349"/>
    </row>
    <row r="41" spans="1:20">
      <c r="A41" s="366" t="s">
        <v>178</v>
      </c>
      <c r="B41" s="349"/>
      <c r="C41" s="349"/>
      <c r="D41" s="349"/>
      <c r="E41" s="349"/>
      <c r="F41" s="349"/>
      <c r="H41" s="366" t="s">
        <v>178</v>
      </c>
      <c r="I41" s="349"/>
      <c r="J41" s="349"/>
      <c r="K41" s="349"/>
      <c r="L41" s="349"/>
      <c r="M41" s="349"/>
      <c r="O41" s="366" t="s">
        <v>178</v>
      </c>
      <c r="P41" s="349"/>
      <c r="Q41" s="349"/>
      <c r="R41" s="349"/>
      <c r="S41" s="349"/>
      <c r="T41" s="349"/>
    </row>
  </sheetData>
  <mergeCells count="56">
    <mergeCell ref="B31:C31"/>
    <mergeCell ref="D33:F33"/>
    <mergeCell ref="H29:M29"/>
    <mergeCell ref="I31:J31"/>
    <mergeCell ref="K33:M33"/>
    <mergeCell ref="B32:C32"/>
    <mergeCell ref="E32:F32"/>
    <mergeCell ref="I32:J32"/>
    <mergeCell ref="L32:M32"/>
    <mergeCell ref="L31:M31"/>
    <mergeCell ref="E31:F31"/>
    <mergeCell ref="R19:T19"/>
    <mergeCell ref="O29:T29"/>
    <mergeCell ref="R33:T33"/>
    <mergeCell ref="O1:T1"/>
    <mergeCell ref="P3:Q3"/>
    <mergeCell ref="R5:T5"/>
    <mergeCell ref="O15:T15"/>
    <mergeCell ref="P17:Q17"/>
    <mergeCell ref="S4:T4"/>
    <mergeCell ref="P4:Q4"/>
    <mergeCell ref="P18:Q18"/>
    <mergeCell ref="S3:T3"/>
    <mergeCell ref="S17:T17"/>
    <mergeCell ref="S18:T18"/>
    <mergeCell ref="P32:Q32"/>
    <mergeCell ref="S32:T32"/>
    <mergeCell ref="S31:T31"/>
    <mergeCell ref="P31:Q31"/>
    <mergeCell ref="A29:F29"/>
    <mergeCell ref="A1:F1"/>
    <mergeCell ref="B3:C3"/>
    <mergeCell ref="D5:F5"/>
    <mergeCell ref="E7:F7"/>
    <mergeCell ref="B8:F8"/>
    <mergeCell ref="E17:F17"/>
    <mergeCell ref="D19:F19"/>
    <mergeCell ref="H1:M1"/>
    <mergeCell ref="I3:J3"/>
    <mergeCell ref="K5:M5"/>
    <mergeCell ref="B4:C4"/>
    <mergeCell ref="L3:M3"/>
    <mergeCell ref="E4:F4"/>
    <mergeCell ref="I4:J4"/>
    <mergeCell ref="L4:M4"/>
    <mergeCell ref="E3:F3"/>
    <mergeCell ref="L7:M7"/>
    <mergeCell ref="I8:M8"/>
    <mergeCell ref="E21:F21"/>
    <mergeCell ref="B22:F22"/>
    <mergeCell ref="H15:M15"/>
    <mergeCell ref="I17:J17"/>
    <mergeCell ref="K19:M19"/>
    <mergeCell ref="A15:F15"/>
    <mergeCell ref="B17:C17"/>
    <mergeCell ref="I18:J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2:CW94"/>
  <sheetViews>
    <sheetView zoomScale="61" zoomScaleNormal="55" workbookViewId="0">
      <selection activeCell="B20" sqref="B20"/>
    </sheetView>
  </sheetViews>
  <sheetFormatPr defaultColWidth="8.7109375" defaultRowHeight="14.45"/>
  <cols>
    <col min="3" max="3" width="14.140625" bestFit="1" customWidth="1"/>
    <col min="4" max="4" width="12" bestFit="1" customWidth="1"/>
    <col min="5" max="5" width="12" customWidth="1"/>
    <col min="7" max="7" width="9.7109375" customWidth="1"/>
    <col min="14" max="14" width="11.140625" customWidth="1"/>
    <col min="23" max="23" width="8.7109375" customWidth="1"/>
    <col min="24" max="24" width="7.85546875" hidden="1" customWidth="1"/>
    <col min="28" max="28" width="241.140625" hidden="1" customWidth="1"/>
    <col min="34" max="34" width="240.5703125" hidden="1" customWidth="1"/>
    <col min="37" max="37" width="8.7109375" customWidth="1"/>
    <col min="38" max="38" width="255.42578125" hidden="1" customWidth="1"/>
    <col min="43" max="43" width="206.85546875" hidden="1" customWidth="1"/>
    <col min="49" max="49" width="0" hidden="1" customWidth="1"/>
    <col min="54" max="54" width="68.140625" hidden="1" customWidth="1"/>
    <col min="59" max="59" width="0" hidden="1" customWidth="1"/>
    <col min="64" max="64" width="8.7109375" hidden="1" customWidth="1"/>
    <col min="71" max="71" width="0" hidden="1" customWidth="1"/>
    <col min="76" max="76" width="0" hidden="1" customWidth="1"/>
    <col min="77" max="77" width="12.85546875" customWidth="1"/>
    <col min="78" max="78" width="24.85546875" hidden="1" customWidth="1"/>
    <col min="83" max="83" width="0" hidden="1" customWidth="1"/>
    <col min="87" max="87" width="16.42578125" customWidth="1"/>
    <col min="88" max="88" width="8.7109375" hidden="1" customWidth="1"/>
    <col min="90" max="90" width="0" hidden="1" customWidth="1"/>
    <col min="94" max="94" width="0" hidden="1" customWidth="1"/>
  </cols>
  <sheetData>
    <row r="2" spans="1:101" ht="15" thickBot="1">
      <c r="H2" s="246" t="s">
        <v>179</v>
      </c>
      <c r="I2" s="246"/>
      <c r="J2" s="246"/>
      <c r="K2" s="246"/>
      <c r="L2" s="246"/>
      <c r="M2" s="246"/>
      <c r="N2" s="246"/>
      <c r="O2" s="246"/>
      <c r="P2" s="246"/>
      <c r="Q2" s="246"/>
      <c r="R2" s="246"/>
      <c r="S2" s="246"/>
      <c r="T2" s="246"/>
      <c r="U2" s="246" t="s">
        <v>180</v>
      </c>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165"/>
      <c r="AU2" s="165"/>
      <c r="AV2" s="165"/>
      <c r="AW2" s="165"/>
      <c r="AX2" s="165"/>
      <c r="AY2" s="165"/>
      <c r="AZ2" s="165"/>
      <c r="BA2" s="165"/>
      <c r="BB2" s="165"/>
      <c r="BC2" s="165"/>
      <c r="BD2" s="165"/>
      <c r="BE2" s="165"/>
      <c r="BF2" s="165"/>
      <c r="BG2" s="165"/>
      <c r="BH2" s="372" t="s">
        <v>142</v>
      </c>
      <c r="BI2" s="380"/>
      <c r="BJ2" s="380"/>
      <c r="BK2" s="380"/>
      <c r="BL2" s="380"/>
      <c r="BM2" s="380"/>
      <c r="BN2" s="380"/>
      <c r="BO2" s="380"/>
      <c r="BP2" s="380"/>
      <c r="BQ2" s="380"/>
      <c r="BR2" s="380"/>
      <c r="BS2" s="380"/>
      <c r="BT2" s="380"/>
      <c r="BU2" s="380"/>
      <c r="BV2" s="380"/>
      <c r="BW2" s="380"/>
      <c r="BX2" s="380"/>
      <c r="BY2" s="380"/>
      <c r="BZ2" s="380"/>
      <c r="CA2" s="380"/>
      <c r="CB2" s="380"/>
      <c r="CC2" s="380"/>
      <c r="CD2" s="380"/>
      <c r="CE2" s="380"/>
      <c r="CF2" s="380"/>
      <c r="CG2" s="380"/>
      <c r="CH2" s="380"/>
      <c r="CI2" s="380"/>
      <c r="CJ2" s="380"/>
      <c r="CK2" s="380"/>
      <c r="CL2" s="380"/>
      <c r="CM2" s="380"/>
      <c r="CN2" s="380"/>
      <c r="CO2" s="373"/>
    </row>
    <row r="3" spans="1:101" ht="36.950000000000003" customHeight="1" thickBot="1">
      <c r="A3" s="5"/>
      <c r="B3" s="6"/>
      <c r="C3" s="240" t="s">
        <v>181</v>
      </c>
      <c r="D3" s="397" t="s">
        <v>182</v>
      </c>
      <c r="E3" s="257" t="s">
        <v>183</v>
      </c>
      <c r="F3" s="15"/>
      <c r="G3" s="8"/>
      <c r="H3" s="242" t="s">
        <v>184</v>
      </c>
      <c r="I3" s="243"/>
      <c r="J3" s="243"/>
      <c r="K3" s="243"/>
      <c r="L3" s="244"/>
      <c r="M3" s="245"/>
      <c r="N3" s="17"/>
      <c r="O3" s="242" t="s">
        <v>185</v>
      </c>
      <c r="P3" s="243"/>
      <c r="Q3" s="243"/>
      <c r="R3" s="243"/>
      <c r="S3" s="244"/>
      <c r="T3" s="245"/>
      <c r="U3" s="250" t="s">
        <v>186</v>
      </c>
      <c r="V3" s="250"/>
      <c r="W3" s="250"/>
      <c r="X3" s="170"/>
      <c r="Y3" s="250" t="s">
        <v>125</v>
      </c>
      <c r="Z3" s="250"/>
      <c r="AA3" s="250"/>
      <c r="AB3" s="170"/>
      <c r="AC3" s="260" t="s">
        <v>127</v>
      </c>
      <c r="AD3" s="261"/>
      <c r="AE3" s="261"/>
      <c r="AF3" s="261"/>
      <c r="AG3" s="261"/>
      <c r="AH3" s="172"/>
      <c r="AI3" s="260" t="s">
        <v>187</v>
      </c>
      <c r="AJ3" s="260"/>
      <c r="AK3" s="260"/>
      <c r="AL3" s="171"/>
      <c r="AM3" s="260" t="s">
        <v>147</v>
      </c>
      <c r="AN3" s="260"/>
      <c r="AO3" s="260"/>
      <c r="AP3" s="260"/>
      <c r="AQ3" s="171"/>
      <c r="AR3" s="171" t="s">
        <v>188</v>
      </c>
      <c r="AS3" s="171" t="s">
        <v>189</v>
      </c>
      <c r="AT3" s="251" t="s">
        <v>190</v>
      </c>
      <c r="AU3" s="252"/>
      <c r="AV3" s="253"/>
      <c r="AW3" s="173"/>
      <c r="AX3" s="251" t="s">
        <v>146</v>
      </c>
      <c r="AY3" s="252"/>
      <c r="AZ3" s="253"/>
      <c r="BA3" s="174"/>
      <c r="BB3" s="174"/>
      <c r="BC3" s="251" t="s">
        <v>191</v>
      </c>
      <c r="BD3" s="252"/>
      <c r="BE3" s="252"/>
      <c r="BF3" s="253"/>
      <c r="BG3" s="174"/>
      <c r="BH3" s="259" t="s">
        <v>192</v>
      </c>
      <c r="BI3" s="259"/>
      <c r="BJ3" s="259"/>
      <c r="BK3" s="259"/>
      <c r="BL3" s="259"/>
      <c r="BM3" s="259" t="s">
        <v>193</v>
      </c>
      <c r="BN3" s="259"/>
      <c r="BO3" s="259"/>
      <c r="BP3" s="254" t="s">
        <v>194</v>
      </c>
      <c r="BQ3" s="255"/>
      <c r="BR3" s="256"/>
      <c r="BS3" s="176"/>
      <c r="BT3" s="259" t="s">
        <v>150</v>
      </c>
      <c r="BU3" s="259"/>
      <c r="BV3" s="259"/>
      <c r="BW3" s="259"/>
      <c r="BX3" s="166"/>
      <c r="BY3" s="166" t="s">
        <v>195</v>
      </c>
      <c r="BZ3" s="166"/>
      <c r="CA3" s="259" t="s">
        <v>196</v>
      </c>
      <c r="CB3" s="259"/>
      <c r="CC3" s="259"/>
      <c r="CD3" s="166" t="s">
        <v>197</v>
      </c>
      <c r="CE3" s="166"/>
      <c r="CF3" s="247" t="s">
        <v>198</v>
      </c>
      <c r="CG3" s="248"/>
      <c r="CH3" s="249"/>
      <c r="CI3" s="166" t="s">
        <v>199</v>
      </c>
      <c r="CJ3" s="166"/>
      <c r="CK3" s="166" t="s">
        <v>200</v>
      </c>
      <c r="CL3" s="166"/>
      <c r="CM3" s="247" t="s">
        <v>156</v>
      </c>
      <c r="CN3" s="248"/>
      <c r="CO3" s="249"/>
    </row>
    <row r="4" spans="1:101" ht="36.950000000000003" hidden="1" customHeight="1" thickBot="1">
      <c r="A4" s="83" t="s">
        <v>201</v>
      </c>
      <c r="B4" s="84"/>
      <c r="C4" s="241"/>
      <c r="D4" s="397"/>
      <c r="E4" s="258"/>
      <c r="F4" s="15"/>
      <c r="G4" s="8"/>
      <c r="H4" s="85"/>
      <c r="I4" s="167"/>
      <c r="J4" s="167"/>
      <c r="K4" s="167"/>
      <c r="L4" s="168"/>
      <c r="M4" s="168"/>
      <c r="N4" s="17"/>
      <c r="O4" s="85"/>
      <c r="P4" s="167"/>
      <c r="Q4" s="167"/>
      <c r="R4" s="167"/>
      <c r="S4" s="86"/>
      <c r="T4" s="169"/>
      <c r="U4" s="130" t="s">
        <v>202</v>
      </c>
      <c r="V4" s="130" t="s">
        <v>203</v>
      </c>
      <c r="W4" s="130" t="s">
        <v>204</v>
      </c>
      <c r="X4" s="130"/>
      <c r="Y4" s="130" t="s">
        <v>205</v>
      </c>
      <c r="Z4" s="130" t="s">
        <v>206</v>
      </c>
      <c r="AA4" s="130" t="s">
        <v>207</v>
      </c>
      <c r="AB4" s="90"/>
      <c r="AC4" s="79" t="s">
        <v>208</v>
      </c>
      <c r="AD4" s="80" t="s">
        <v>209</v>
      </c>
      <c r="AE4" s="80" t="s">
        <v>210</v>
      </c>
      <c r="AF4" s="80" t="s">
        <v>211</v>
      </c>
      <c r="AG4" s="80" t="s">
        <v>212</v>
      </c>
      <c r="AH4" s="91"/>
      <c r="AI4" s="77" t="s">
        <v>213</v>
      </c>
      <c r="AJ4" s="78" t="s">
        <v>214</v>
      </c>
      <c r="AK4" s="78" t="s">
        <v>215</v>
      </c>
      <c r="AL4" s="92"/>
      <c r="AM4" s="81" t="s">
        <v>216</v>
      </c>
      <c r="AN4" s="82" t="s">
        <v>217</v>
      </c>
      <c r="AO4" s="82" t="s">
        <v>218</v>
      </c>
      <c r="AP4" s="82" t="s">
        <v>219</v>
      </c>
      <c r="AQ4" s="82"/>
      <c r="AR4" s="82"/>
      <c r="AS4" s="87"/>
      <c r="AT4" s="93" t="s">
        <v>220</v>
      </c>
      <c r="AU4" s="93" t="s">
        <v>221</v>
      </c>
      <c r="AV4" s="93" t="s">
        <v>222</v>
      </c>
      <c r="AW4" s="93"/>
      <c r="AX4" s="77" t="s">
        <v>223</v>
      </c>
      <c r="AY4" s="78" t="s">
        <v>224</v>
      </c>
      <c r="AZ4" s="78" t="s">
        <v>225</v>
      </c>
      <c r="BA4" s="78" t="s">
        <v>226</v>
      </c>
      <c r="BB4" s="88"/>
      <c r="BC4" s="88" t="s">
        <v>227</v>
      </c>
      <c r="BD4" s="88" t="s">
        <v>228</v>
      </c>
      <c r="BE4" s="88" t="s">
        <v>229</v>
      </c>
      <c r="BF4" s="88" t="s">
        <v>230</v>
      </c>
      <c r="BG4" s="88"/>
      <c r="BH4" s="166" t="s">
        <v>231</v>
      </c>
      <c r="BI4" s="166" t="s">
        <v>232</v>
      </c>
      <c r="BJ4" s="166" t="s">
        <v>233</v>
      </c>
      <c r="BK4" s="166" t="s">
        <v>234</v>
      </c>
      <c r="BL4" s="175"/>
      <c r="BM4" s="166"/>
      <c r="BN4" s="166"/>
      <c r="BO4" s="166"/>
      <c r="BP4" s="166" t="s">
        <v>235</v>
      </c>
      <c r="BQ4" s="166" t="s">
        <v>235</v>
      </c>
      <c r="BR4" s="166" t="s">
        <v>235</v>
      </c>
      <c r="BS4" s="166"/>
      <c r="BT4" s="166" t="s">
        <v>236</v>
      </c>
      <c r="BU4" s="166" t="s">
        <v>237</v>
      </c>
      <c r="BV4" s="166" t="s">
        <v>238</v>
      </c>
      <c r="BW4" s="166" t="s">
        <v>239</v>
      </c>
      <c r="BX4" s="166"/>
      <c r="BY4" s="166" t="s">
        <v>240</v>
      </c>
      <c r="BZ4" s="166"/>
      <c r="CA4" s="166"/>
      <c r="CB4" s="166"/>
      <c r="CC4" s="166"/>
      <c r="CD4" s="166" t="s">
        <v>241</v>
      </c>
      <c r="CE4" s="166"/>
      <c r="CF4" s="166"/>
      <c r="CG4" s="166"/>
      <c r="CH4" s="166"/>
      <c r="CI4" s="166" t="s">
        <v>242</v>
      </c>
      <c r="CJ4" s="166"/>
      <c r="CK4" s="166" t="s">
        <v>243</v>
      </c>
      <c r="CL4" s="166"/>
      <c r="CM4" s="166" t="s">
        <v>244</v>
      </c>
      <c r="CN4" s="166" t="s">
        <v>245</v>
      </c>
      <c r="CO4" s="166" t="s">
        <v>246</v>
      </c>
    </row>
    <row r="5" spans="1:101" ht="150.6" customHeight="1">
      <c r="A5" s="398" t="s">
        <v>87</v>
      </c>
      <c r="B5" s="7" t="s">
        <v>247</v>
      </c>
      <c r="C5" s="399"/>
      <c r="D5" s="397"/>
      <c r="E5" s="258"/>
      <c r="F5" s="16" t="s">
        <v>248</v>
      </c>
      <c r="G5" s="10" t="s">
        <v>249</v>
      </c>
      <c r="H5" s="11" t="s">
        <v>250</v>
      </c>
      <c r="I5" s="12" t="s">
        <v>251</v>
      </c>
      <c r="J5" s="13" t="s">
        <v>252</v>
      </c>
      <c r="K5" s="14" t="s">
        <v>253</v>
      </c>
      <c r="L5" s="400" t="s">
        <v>138</v>
      </c>
      <c r="M5" s="18" t="s">
        <v>254</v>
      </c>
      <c r="N5" s="9" t="s">
        <v>255</v>
      </c>
      <c r="O5" s="11" t="s">
        <v>250</v>
      </c>
      <c r="P5" s="12" t="s">
        <v>251</v>
      </c>
      <c r="Q5" s="13" t="s">
        <v>252</v>
      </c>
      <c r="R5" s="14" t="s">
        <v>253</v>
      </c>
      <c r="S5" s="400" t="s">
        <v>138</v>
      </c>
      <c r="T5" s="18" t="s">
        <v>254</v>
      </c>
      <c r="U5" s="401" t="s">
        <v>256</v>
      </c>
      <c r="V5" s="402" t="s">
        <v>257</v>
      </c>
      <c r="W5" s="403" t="s">
        <v>258</v>
      </c>
      <c r="X5" s="404"/>
      <c r="Y5" s="401" t="s">
        <v>259</v>
      </c>
      <c r="Z5" s="402" t="s">
        <v>260</v>
      </c>
      <c r="AA5" s="403" t="s">
        <v>261</v>
      </c>
      <c r="AB5" s="403"/>
      <c r="AC5" s="405" t="s">
        <v>262</v>
      </c>
      <c r="AD5" s="406" t="s">
        <v>263</v>
      </c>
      <c r="AE5" s="407" t="s">
        <v>264</v>
      </c>
      <c r="AF5" s="408" t="s">
        <v>265</v>
      </c>
      <c r="AG5" s="409" t="s">
        <v>266</v>
      </c>
      <c r="AH5" s="409"/>
      <c r="AI5" s="405" t="s">
        <v>267</v>
      </c>
      <c r="AJ5" s="410" t="s">
        <v>268</v>
      </c>
      <c r="AK5" s="411" t="s">
        <v>269</v>
      </c>
      <c r="AL5" s="411"/>
      <c r="AM5" s="412" t="s">
        <v>270</v>
      </c>
      <c r="AN5" s="413" t="s">
        <v>271</v>
      </c>
      <c r="AO5" s="414" t="s">
        <v>272</v>
      </c>
      <c r="AP5" s="415" t="s">
        <v>273</v>
      </c>
      <c r="AQ5" s="415"/>
      <c r="AR5" s="416"/>
      <c r="AS5" s="416"/>
      <c r="AT5" s="416" t="s">
        <v>274</v>
      </c>
      <c r="AU5" s="416" t="s">
        <v>275</v>
      </c>
      <c r="AV5" s="416" t="s">
        <v>276</v>
      </c>
      <c r="AW5" s="416"/>
      <c r="AX5" s="416" t="s">
        <v>277</v>
      </c>
      <c r="AY5" s="416" t="s">
        <v>278</v>
      </c>
      <c r="AZ5" s="416" t="s">
        <v>279</v>
      </c>
      <c r="BA5" s="416" t="s">
        <v>280</v>
      </c>
      <c r="BC5" s="416" t="s">
        <v>281</v>
      </c>
      <c r="BD5" s="416" t="s">
        <v>282</v>
      </c>
      <c r="BE5" s="416" t="s">
        <v>283</v>
      </c>
      <c r="BF5" s="416" t="s">
        <v>284</v>
      </c>
      <c r="BG5" s="416"/>
      <c r="BH5" s="417" t="s">
        <v>285</v>
      </c>
      <c r="BI5" s="417" t="s">
        <v>286</v>
      </c>
      <c r="BJ5" s="417" t="s">
        <v>287</v>
      </c>
      <c r="BK5" s="417" t="s">
        <v>288</v>
      </c>
      <c r="BM5" s="417"/>
      <c r="BN5" s="417"/>
      <c r="BO5" s="417" t="s">
        <v>289</v>
      </c>
      <c r="BP5" s="417" t="s">
        <v>290</v>
      </c>
      <c r="BQ5" s="417" t="s">
        <v>291</v>
      </c>
      <c r="BR5" s="417" t="s">
        <v>292</v>
      </c>
      <c r="BS5" s="417"/>
      <c r="BT5" s="417" t="s">
        <v>293</v>
      </c>
      <c r="BU5" s="417" t="s">
        <v>294</v>
      </c>
      <c r="BV5" s="417" t="s">
        <v>295</v>
      </c>
      <c r="BW5" s="417" t="s">
        <v>296</v>
      </c>
      <c r="BX5" s="417"/>
      <c r="BY5" s="417" t="s">
        <v>297</v>
      </c>
      <c r="BZ5" s="417"/>
      <c r="CA5" s="418"/>
      <c r="CB5" s="418"/>
      <c r="CC5" s="418"/>
      <c r="CD5" s="418" t="s">
        <v>298</v>
      </c>
      <c r="CE5" s="418"/>
      <c r="CF5" s="418"/>
      <c r="CG5" s="418"/>
      <c r="CH5" s="418"/>
      <c r="CI5" s="418" t="s">
        <v>299</v>
      </c>
      <c r="CJ5" s="418"/>
      <c r="CK5" s="418" t="s">
        <v>300</v>
      </c>
      <c r="CL5" s="418"/>
      <c r="CM5" s="417" t="s">
        <v>301</v>
      </c>
      <c r="CN5" s="417" t="s">
        <v>302</v>
      </c>
      <c r="CO5" s="417" t="s">
        <v>303</v>
      </c>
    </row>
    <row r="6" spans="1:101" ht="18.95" customHeight="1">
      <c r="A6" s="419"/>
      <c r="B6" s="420"/>
      <c r="C6" s="421"/>
      <c r="D6" s="422"/>
      <c r="E6" s="21"/>
      <c r="F6" s="423"/>
      <c r="G6" s="424"/>
      <c r="H6" s="425"/>
      <c r="I6" s="426"/>
      <c r="J6" s="427"/>
      <c r="K6" s="428"/>
      <c r="L6" s="400"/>
      <c r="M6" s="429">
        <f>J6+K6</f>
        <v>0</v>
      </c>
      <c r="N6" s="430"/>
      <c r="O6" s="425"/>
      <c r="P6" s="426"/>
      <c r="Q6" s="427"/>
      <c r="R6" s="431"/>
      <c r="S6" s="432"/>
      <c r="T6" s="433">
        <f>Q6+R6+S6</f>
        <v>0</v>
      </c>
      <c r="U6" s="434"/>
      <c r="V6" s="435"/>
      <c r="W6" s="436"/>
      <c r="X6" s="437" t="str">
        <f>$A$4&amp;A6&amp;$U$4&amp;U6&amp;$V$4&amp;V6&amp;$W$4&amp;W6&amp; "%. "</f>
        <v xml:space="preserve">In the percentage of households with an acceptable FCS (indicative of IPC Phase 1&amp;2) is %, the percentage of households with a borderline FCS (indicative of IPC Phase 3) is %, the percentage of households with a poor FCS (indicative of IPC Phase 4+) is %. </v>
      </c>
      <c r="Y6" s="438"/>
      <c r="Z6" s="439"/>
      <c r="AA6" s="440"/>
      <c r="AB6" s="440" t="str">
        <f>$A$4&amp;A6&amp;$Y$4&amp;Y6&amp;$Z$4&amp;Z6&amp;$AA$4&amp;AA6&amp; "%."</f>
        <v>In the percentage of households having food diversity indicative of Phase 1 and 2 is of %, the percentage having a food diversity indicative phase 3 is of %, and the percentage having a food diversity indicative of  Phase 4 and 5 is of %.</v>
      </c>
      <c r="AC6" s="441"/>
      <c r="AD6" s="442"/>
      <c r="AE6" s="443"/>
      <c r="AF6" s="444"/>
      <c r="AG6" s="432"/>
      <c r="AH6" s="432" t="str">
        <f>$A$4&amp;A6&amp;$AC$4&amp;AC6&amp;$AD$4&amp;AD6&amp;$AE$4&amp;AE6&amp;$AF$4&amp;AF6&amp;$AG$4&amp;AG6&amp; "%."</f>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 s="441"/>
      <c r="AJ6" s="442"/>
      <c r="AK6" s="445"/>
      <c r="AL6" s="445" t="str">
        <f>$A$4&amp;A6&amp;$AI$4&amp;AI6&amp;$AJ$4&amp;AJ6&amp;$AK$4&amp;AK6&amp; "%"</f>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 s="446"/>
      <c r="AN6" s="447"/>
      <c r="AO6" s="448"/>
      <c r="AP6" s="449"/>
      <c r="AQ6" s="450" t="str">
        <f>$A$4&amp;A6&amp;$AM$4&amp;AM6&amp;$AN$4&amp;AN6&amp;$AO$4&amp;AO6&amp;$AP$4&amp;AP6&amp;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 s="451"/>
      <c r="AS6" s="451"/>
      <c r="AT6" s="451"/>
      <c r="AU6" s="451"/>
      <c r="AV6" s="451"/>
      <c r="AW6" s="451" t="str">
        <f>$A$4&amp;A6&amp;$AT$4&amp;AT6&amp;$AU$4&amp;AU6&amp;$AV$4&amp;AV6&amp; "%"</f>
        <v>Inin the last 30 days (because of a lack of food) the % of HH that begged is%, the proportion that sold last female animal is %, and the percentage of HH that engaged in illegal income earning activities such as theft and prostitution was %</v>
      </c>
      <c r="AX6" s="451"/>
      <c r="AY6" s="451"/>
      <c r="AZ6" s="451"/>
      <c r="BA6" s="451"/>
      <c r="BB6" s="451" t="str">
        <f>A$4&amp;A6&amp;$AX$4&amp;AX6&amp;$AY$4&amp;AY6&amp;$AZ$4&amp;AZ6&amp;$BA$4&amp;BA6&amp;"%"</f>
        <v>In the percentage of HH eating 0 meal per day is of %, the percentage of HH eating 1 meal per day is of %, the percentage of HH eating 2 meals per day is of  %, the percentage of HH eating 3 meals per day is of %</v>
      </c>
      <c r="BC6" s="451"/>
      <c r="BD6" s="451"/>
      <c r="BE6" s="451"/>
      <c r="BF6" s="451"/>
      <c r="BG6" s="451" t="str">
        <f>$A$4&amp;A6&amp;$BC$4&amp;BC6&amp;$BD$4&amp;BD6&amp;$BE$4&amp;BE6&amp;$BF$4&amp;BF6&amp; "%"</f>
        <v>InThe percentage of HH with less than 1 months of stocks is %%, The percentage of HH with less than 2-3 months of stocks is %, The percentage of HH with less than 4-5 months of stocks is %%, The percentage of HH with less than more than 6 months of  food stocks is %%</v>
      </c>
      <c r="BH6" s="452"/>
      <c r="BI6" s="452"/>
      <c r="BJ6" s="452"/>
      <c r="BK6" s="452"/>
      <c r="BL6" s="452" t="str">
        <f>$A$4&amp;A6&amp;$BH$3&amp;$BH$4&amp;BH6&amp;$BI$4&amp;BI6&amp;$BJ$4&amp;BJ6&amp;$BK$4&amp;BK6&amp; "%"</f>
        <v>InRazon de desplazamientois intercommuncal conflict for % is armed confluct for % is natural disaster for is search for services such as  (health, education, etc.)%</v>
      </c>
      <c r="BM6" s="452"/>
      <c r="BN6" s="452"/>
      <c r="BO6" s="452"/>
      <c r="BP6" s="452"/>
      <c r="BQ6" s="452"/>
      <c r="BR6" s="452"/>
      <c r="BS6" s="452" t="str">
        <f>$A$4&amp;A6&amp;$BP$3&amp;BP4&amp;BP6&amp;$BQ$4&amp;BQ6&amp;$BR$4&amp;BR6&amp; "%"</f>
        <v>InGasto en alimentoIs less than 65% for % Is less than 65% for % Is less than 65% for % %</v>
      </c>
      <c r="BT6" s="452"/>
      <c r="BU6" s="452"/>
      <c r="BV6" s="452"/>
      <c r="BW6" s="452"/>
      <c r="BX6" s="452" t="str">
        <f>$BT$3&amp;$A$4&amp;A6&amp;$BT$4&amp;BT6&amp;$BU$4&amp;BU6&amp;$BV$4&amp;BV6&amp;BW$4&amp;BW6&amp; "%"</f>
        <v>Fuentes de granos basicos consumidosInwas market for %, was own production for%, was HFA for %, was gifts for%</v>
      </c>
      <c r="BY6" s="452"/>
      <c r="BZ6" s="452" t="str">
        <f>$A$4&amp;A6&amp;BY6&amp;$BY$4</f>
        <v xml:space="preserve">In%planted in the last agricultural season </v>
      </c>
      <c r="CA6" s="452"/>
      <c r="CB6" s="452"/>
      <c r="CC6" s="452"/>
      <c r="CD6" s="452"/>
      <c r="CE6" s="452" t="str">
        <f>$A$4&amp;A6&amp;$CD$4&amp;CD6&amp; "%"</f>
        <v>InThe percentage of HH that experienced a shock in the last month is %</v>
      </c>
      <c r="CF6" s="452"/>
      <c r="CG6" s="452"/>
      <c r="CH6" s="452"/>
      <c r="CI6" s="452"/>
      <c r="CJ6" s="452" t="str">
        <f>$A$4&amp;A6&amp;$CI$4&amp;CI6&amp; "%"</f>
        <v>Inthe percentage of HH with access to improved water sources ( including boreholes, piped water, covered wells) is %</v>
      </c>
      <c r="CK6" s="452"/>
      <c r="CL6" s="452" t="str">
        <f>$A$4&amp;A6&amp;$CK$4&amp;CK6&amp; "%"</f>
        <v>Inthe percentage of HH treating water is %</v>
      </c>
      <c r="CM6" s="452"/>
      <c r="CN6" s="452"/>
      <c r="CO6" s="452"/>
      <c r="CP6" s="20" t="str">
        <f>$A$4&amp;A6&amp;$CM$4&amp;CM6&amp;$CN$4&amp;CN6&amp;$CO$4&amp;CO6&amp; "%"</f>
        <v>Inthe percentage of hh with imrpoved water on premises is %, the percentage of HH who have to travel less than 30 minutes to access improved water is %, the percentage of HH that have to travel more than 30 minutes to access improved water is %</v>
      </c>
      <c r="CQ6" s="20"/>
      <c r="CR6" s="20"/>
      <c r="CS6" s="20"/>
      <c r="CT6" s="20"/>
      <c r="CU6" s="20"/>
      <c r="CV6" s="20"/>
      <c r="CW6" s="20"/>
    </row>
    <row r="7" spans="1:101" ht="17.100000000000001" customHeight="1">
      <c r="A7" s="419"/>
      <c r="B7" s="420"/>
      <c r="C7" s="421"/>
      <c r="D7" s="422"/>
      <c r="E7" s="453"/>
      <c r="F7" s="423"/>
      <c r="G7" s="424"/>
      <c r="H7" s="425"/>
      <c r="I7" s="426"/>
      <c r="J7" s="427"/>
      <c r="K7" s="428"/>
      <c r="L7" s="400"/>
      <c r="M7" s="429">
        <f t="shared" ref="M7:M12" si="0">J7+K7</f>
        <v>0</v>
      </c>
      <c r="N7" s="430"/>
      <c r="O7" s="425"/>
      <c r="P7" s="426"/>
      <c r="Q7" s="427"/>
      <c r="R7" s="431"/>
      <c r="S7" s="432"/>
      <c r="T7" s="433"/>
      <c r="U7" s="454"/>
      <c r="V7" s="455"/>
      <c r="W7" s="456"/>
      <c r="X7" s="437" t="str">
        <f t="shared" ref="X7:X19" si="1">$A$4&amp;A7&amp;$U$4&amp;U7&amp;$V$4&amp;V7&amp;$W$4&amp;W7&amp; "%. "</f>
        <v xml:space="preserve">In the percentage of households with an acceptable FCS (indicative of IPC Phase 1&amp;2) is %, the percentage of households with a borderline FCS (indicative of IPC Phase 3) is %, the percentage of households with a poor FCS (indicative of IPC Phase 4+) is %. </v>
      </c>
      <c r="Y7" s="438"/>
      <c r="Z7" s="439"/>
      <c r="AA7" s="440"/>
      <c r="AB7" s="440" t="str">
        <f t="shared" ref="AB7:AB70" si="2">$A$4&amp;A7&amp;$Y$4&amp;Y7&amp;$Z$4&amp;Z7&amp;$AA$4&amp;AA7&amp; "%."</f>
        <v>In the percentage of households having food diversity indicative of Phase 1 and 2 is of %, the percentage having a food diversity indicative phase 3 is of %, and the percentage having a food diversity indicative of  Phase 4 and 5 is of %.</v>
      </c>
      <c r="AC7" s="441"/>
      <c r="AD7" s="442"/>
      <c r="AE7" s="443"/>
      <c r="AF7" s="444"/>
      <c r="AG7" s="432"/>
      <c r="AH7" s="432" t="str">
        <f t="shared" ref="AH7:AH70" si="3">$A$4&amp;A7&amp;$AC$4&amp;AC7&amp;$AD$4&amp;AD7&amp;$AE$4&amp;AE7&amp;$AF$4&amp;AF7&amp;$AG$4&amp;AG7&amp; "%."</f>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7" s="441"/>
      <c r="AJ7" s="442"/>
      <c r="AK7" s="445"/>
      <c r="AL7" s="445" t="str">
        <f t="shared" ref="AL7:AL70" si="4">$A$4&amp;A7&amp;$AI$4&amp;AI7&amp;$AJ$4&amp;AJ7&amp;$AK$4&amp;AK7&amp; "%"</f>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7" s="446"/>
      <c r="AN7" s="447"/>
      <c r="AO7" s="448"/>
      <c r="AP7" s="449"/>
      <c r="AQ7" s="450" t="str">
        <f t="shared" ref="AQ7:AQ70" si="5">$A$4&amp;A7&amp;$AM$4&amp;AM7&amp;$AN$4&amp;AN7&amp;$AO$4&amp;AO7&amp;$AP$4&amp;AP7&amp;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 s="451"/>
      <c r="AS7" s="451"/>
      <c r="AT7" s="451"/>
      <c r="AU7" s="451"/>
      <c r="AV7" s="451"/>
      <c r="AW7" s="451" t="str">
        <f t="shared" ref="AW7:AW70" si="6">$A$4&amp;A7&amp;$AT$4&amp;AT7&amp;$AU$4&amp;AU7&amp;$AV$4&amp;AV7&amp; "%"</f>
        <v>Inin the last 30 days (because of a lack of food) the % of HH that begged is%, the proportion that sold last female animal is %, and the percentage of HH that engaged in illegal income earning activities such as theft and prostitution was %</v>
      </c>
      <c r="AX7" s="451"/>
      <c r="AY7" s="451"/>
      <c r="AZ7" s="451"/>
      <c r="BA7" s="451"/>
      <c r="BB7" s="451" t="str">
        <f t="shared" ref="BB7:BB70" si="7">A$4&amp;A7&amp;$AX$4&amp;AX7&amp;$AY$4&amp;AY7&amp;$AZ$4&amp;AZ7&amp;$BA$4&amp;BA7&amp;"%"</f>
        <v>In the percentage of HH eating 0 meal per day is of %, the percentage of HH eating 1 meal per day is of %, the percentage of HH eating 2 meals per day is of  %, the percentage of HH eating 3 meals per day is of %</v>
      </c>
      <c r="BC7" s="451"/>
      <c r="BD7" s="451"/>
      <c r="BE7" s="451"/>
      <c r="BF7" s="451"/>
      <c r="BG7" s="451" t="str">
        <f t="shared" ref="BG7:BG70" si="8">$A$4&amp;A7&amp;$BC$4&amp;BC7&amp;$BD$4&amp;BD7&amp;$BE$4&amp;BE7&amp;$BF$4&amp;BF7&amp; "%"</f>
        <v>InThe percentage of HH with less than 1 months of stocks is %%, The percentage of HH with less than 2-3 months of stocks is %, The percentage of HH with less than 4-5 months of stocks is %%, The percentage of HH with less than more than 6 months of  food stocks is %%</v>
      </c>
      <c r="BH7" s="452"/>
      <c r="BI7" s="452"/>
      <c r="BJ7" s="452"/>
      <c r="BK7" s="452"/>
      <c r="BL7" s="452" t="str">
        <f t="shared" ref="BL7:BL70" si="9">$A$4&amp;A7&amp;$BH$3&amp;$BH$4&amp;BH7&amp;$BI$4&amp;BI7&amp;$BJ$4&amp;BJ7&amp;$BK$4&amp;BK7&amp; "%"</f>
        <v>InRazon de desplazamientois intercommuncal conflict for % is armed confluct for % is natural disaster for is search for services such as  (health, education, etc.)%</v>
      </c>
      <c r="BM7" s="452"/>
      <c r="BN7" s="452"/>
      <c r="BO7" s="452"/>
      <c r="BP7" s="452"/>
      <c r="BQ7" s="452"/>
      <c r="BR7" s="452"/>
      <c r="BS7" s="452" t="str">
        <f t="shared" ref="BS7:BS70" si="10">$A$4&amp;A7&amp;$BP$3&amp;BP5&amp;BP7&amp;$BQ$4&amp;BQ7&amp;$BR$4&amp;BR7&amp; "%"</f>
        <v>InGasto en alimentomenos del  65%Is less than 65% for % Is less than 65% for % %</v>
      </c>
      <c r="BT7" s="452"/>
      <c r="BU7" s="452"/>
      <c r="BV7" s="452"/>
      <c r="BW7" s="452"/>
      <c r="BX7" s="452" t="str">
        <f t="shared" ref="BX7:BX70" si="11">$BT$3&amp;$A$4&amp;A7&amp;$BT$4&amp;BT7&amp;$BU$4&amp;BU7&amp;$BV$4&amp;BV7&amp;BW$4&amp;BW7&amp; "%"</f>
        <v>Fuentes de granos basicos consumidosInwas market for %, was own production for%, was HFA for %, was gifts for%</v>
      </c>
      <c r="BY7" s="452"/>
      <c r="BZ7" s="452" t="str">
        <f t="shared" ref="BZ7:BZ70" si="12">$A$4&amp;A7&amp;BY7&amp;$BY$4</f>
        <v xml:space="preserve">In%planted in the last agricultural season </v>
      </c>
      <c r="CA7" s="452"/>
      <c r="CB7" s="452"/>
      <c r="CC7" s="452"/>
      <c r="CD7" s="452"/>
      <c r="CE7" s="452" t="str">
        <f t="shared" ref="CE7:CE70" si="13">$A$4&amp;A7&amp;$CD$4&amp;CD7&amp; "%"</f>
        <v>InThe percentage of HH that experienced a shock in the last month is %</v>
      </c>
      <c r="CF7" s="452"/>
      <c r="CG7" s="452"/>
      <c r="CH7" s="452"/>
      <c r="CI7" s="452"/>
      <c r="CJ7" s="452" t="str">
        <f t="shared" ref="CJ7:CJ70" si="14">$A$4&amp;A7&amp;$CI$4&amp;CI7&amp; "%"</f>
        <v>Inthe percentage of HH with access to improved water sources ( including boreholes, piped water, covered wells) is %</v>
      </c>
      <c r="CK7" s="452"/>
      <c r="CL7" s="452" t="str">
        <f t="shared" ref="CL7:CL70" si="15">$A$4&amp;A7&amp;$CK$4&amp;CK7&amp; "%"</f>
        <v>Inthe percentage of HH treating water is %</v>
      </c>
      <c r="CM7" s="452"/>
      <c r="CN7" s="452"/>
      <c r="CO7" s="452"/>
      <c r="CP7" s="20" t="str">
        <f t="shared" ref="CP7:CP71" si="16">$A$4&amp;A7&amp;$CM$4&amp;CM7&amp;$CN$4&amp;CN7&amp;$CO$4&amp;CO7&amp; "%"</f>
        <v>Inthe percentage of hh with imrpoved water on premises is %, the percentage of HH who have to travel less than 30 minutes to access improved water is %, the percentage of HH that have to travel more than 30 minutes to access improved water is %</v>
      </c>
      <c r="CQ7" s="20"/>
      <c r="CR7" s="20"/>
      <c r="CS7" s="20"/>
      <c r="CT7" s="20"/>
      <c r="CU7" s="20"/>
      <c r="CV7" s="20"/>
      <c r="CW7" s="20"/>
    </row>
    <row r="8" spans="1:101" ht="17.100000000000001" customHeight="1">
      <c r="A8" s="457"/>
      <c r="B8" s="420"/>
      <c r="C8" s="421"/>
      <c r="D8" s="422"/>
      <c r="E8" s="453"/>
      <c r="F8" s="423"/>
      <c r="G8" s="424"/>
      <c r="H8" s="425"/>
      <c r="I8" s="426"/>
      <c r="J8" s="427"/>
      <c r="K8" s="428"/>
      <c r="L8" s="400"/>
      <c r="M8" s="429">
        <f t="shared" si="0"/>
        <v>0</v>
      </c>
      <c r="N8" s="430"/>
      <c r="O8" s="425"/>
      <c r="P8" s="426"/>
      <c r="Q8" s="427"/>
      <c r="R8" s="431"/>
      <c r="S8" s="432"/>
      <c r="T8" s="433"/>
      <c r="U8" s="454"/>
      <c r="V8" s="455"/>
      <c r="W8" s="456"/>
      <c r="X8"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8" s="438"/>
      <c r="Z8" s="439"/>
      <c r="AA8" s="440"/>
      <c r="AB8" s="440" t="str">
        <f t="shared" si="2"/>
        <v>In the percentage of households having food diversity indicative of Phase 1 and 2 is of %, the percentage having a food diversity indicative phase 3 is of %, and the percentage having a food diversity indicative of  Phase 4 and 5 is of %.</v>
      </c>
      <c r="AC8" s="441"/>
      <c r="AD8" s="442"/>
      <c r="AE8" s="443"/>
      <c r="AF8" s="444"/>
      <c r="AG8" s="432"/>
      <c r="AH8"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8" s="441"/>
      <c r="AJ8" s="442"/>
      <c r="AK8" s="445"/>
      <c r="AL8"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8" s="446"/>
      <c r="AN8" s="447"/>
      <c r="AO8" s="448"/>
      <c r="AP8" s="449"/>
      <c r="AQ8"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8" s="451"/>
      <c r="AS8" s="451"/>
      <c r="AT8" s="451"/>
      <c r="AU8" s="451"/>
      <c r="AV8" s="451"/>
      <c r="AW8" s="451" t="str">
        <f t="shared" si="6"/>
        <v>Inin the last 30 days (because of a lack of food) the % of HH that begged is%, the proportion that sold last female animal is %, and the percentage of HH that engaged in illegal income earning activities such as theft and prostitution was %</v>
      </c>
      <c r="AX8" s="451"/>
      <c r="AY8" s="451"/>
      <c r="AZ8" s="451"/>
      <c r="BA8" s="451"/>
      <c r="BB8" s="451" t="str">
        <f t="shared" si="7"/>
        <v>In the percentage of HH eating 0 meal per day is of %, the percentage of HH eating 1 meal per day is of %, the percentage of HH eating 2 meals per day is of  %, the percentage of HH eating 3 meals per day is of %</v>
      </c>
      <c r="BC8" s="451"/>
      <c r="BD8" s="451"/>
      <c r="BE8" s="451"/>
      <c r="BF8" s="451"/>
      <c r="BG8"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8" s="452"/>
      <c r="BI8" s="452"/>
      <c r="BJ8" s="452"/>
      <c r="BK8" s="452"/>
      <c r="BL8" s="452" t="str">
        <f t="shared" si="9"/>
        <v>InRazon de desplazamientois intercommuncal conflict for % is armed confluct for % is natural disaster for is search for services such as  (health, education, etc.)%</v>
      </c>
      <c r="BM8" s="452"/>
      <c r="BN8" s="452"/>
      <c r="BO8" s="452"/>
      <c r="BP8" s="452"/>
      <c r="BQ8" s="452"/>
      <c r="BR8" s="452"/>
      <c r="BS8" s="452" t="str">
        <f t="shared" si="10"/>
        <v>InGasto en alimentoIs less than 65% for % Is less than 65% for % %</v>
      </c>
      <c r="BT8" s="452"/>
      <c r="BU8" s="452"/>
      <c r="BV8" s="452"/>
      <c r="BW8" s="452"/>
      <c r="BX8" s="452" t="str">
        <f t="shared" si="11"/>
        <v>Fuentes de granos basicos consumidosInwas market for %, was own production for%, was HFA for %, was gifts for%</v>
      </c>
      <c r="BY8" s="452"/>
      <c r="BZ8" s="452" t="str">
        <f t="shared" si="12"/>
        <v xml:space="preserve">In%planted in the last agricultural season </v>
      </c>
      <c r="CA8" s="452"/>
      <c r="CB8" s="452"/>
      <c r="CC8" s="452"/>
      <c r="CD8" s="452"/>
      <c r="CE8" s="452" t="str">
        <f t="shared" si="13"/>
        <v>InThe percentage of HH that experienced a shock in the last month is %</v>
      </c>
      <c r="CF8" s="452"/>
      <c r="CG8" s="452"/>
      <c r="CH8" s="452"/>
      <c r="CI8" s="452"/>
      <c r="CJ8" s="452" t="str">
        <f t="shared" si="14"/>
        <v>Inthe percentage of HH with access to improved water sources ( including boreholes, piped water, covered wells) is %</v>
      </c>
      <c r="CK8" s="452"/>
      <c r="CL8" s="452" t="str">
        <f t="shared" si="15"/>
        <v>Inthe percentage of HH treating water is %</v>
      </c>
      <c r="CM8" s="452"/>
      <c r="CN8" s="452"/>
      <c r="CO8" s="452"/>
      <c r="CP8" s="20" t="str">
        <f t="shared" si="16"/>
        <v>Inthe percentage of hh with imrpoved water on premises is %, the percentage of HH who have to travel less than 30 minutes to access improved water is %, the percentage of HH that have to travel more than 30 minutes to access improved water is %</v>
      </c>
      <c r="CQ8" s="20"/>
      <c r="CR8" s="20"/>
      <c r="CS8" s="20"/>
      <c r="CT8" s="20"/>
      <c r="CU8" s="20"/>
      <c r="CV8" s="20"/>
      <c r="CW8" s="20"/>
    </row>
    <row r="9" spans="1:101" ht="20.45" customHeight="1">
      <c r="A9" s="419"/>
      <c r="B9" s="420"/>
      <c r="C9" s="458"/>
      <c r="D9" s="459"/>
      <c r="E9" s="460"/>
      <c r="F9" s="423"/>
      <c r="G9" s="424"/>
      <c r="H9" s="425"/>
      <c r="I9" s="426"/>
      <c r="J9" s="427"/>
      <c r="K9" s="428"/>
      <c r="L9" s="400"/>
      <c r="M9" s="429">
        <f t="shared" si="0"/>
        <v>0</v>
      </c>
      <c r="N9" s="430"/>
      <c r="O9" s="425"/>
      <c r="P9" s="426"/>
      <c r="Q9" s="427"/>
      <c r="R9" s="431"/>
      <c r="S9" s="432"/>
      <c r="T9" s="433"/>
      <c r="U9" s="454"/>
      <c r="V9" s="455"/>
      <c r="W9" s="456"/>
      <c r="X9"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9" s="438"/>
      <c r="Z9" s="439"/>
      <c r="AA9" s="440"/>
      <c r="AB9" s="440" t="str">
        <f t="shared" si="2"/>
        <v>In the percentage of households having food diversity indicative of Phase 1 and 2 is of %, the percentage having a food diversity indicative phase 3 is of %, and the percentage having a food diversity indicative of  Phase 4 and 5 is of %.</v>
      </c>
      <c r="AC9" s="441"/>
      <c r="AD9" s="442"/>
      <c r="AE9" s="443"/>
      <c r="AF9" s="444"/>
      <c r="AG9" s="432"/>
      <c r="AH9"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9" s="441"/>
      <c r="AJ9" s="442"/>
      <c r="AK9" s="445"/>
      <c r="AL9"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9" s="446"/>
      <c r="AN9" s="447"/>
      <c r="AO9" s="448"/>
      <c r="AP9" s="449"/>
      <c r="AQ9"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9" s="451"/>
      <c r="AS9" s="451"/>
      <c r="AT9" s="451"/>
      <c r="AU9" s="451"/>
      <c r="AV9" s="451"/>
      <c r="AW9" s="451" t="str">
        <f t="shared" si="6"/>
        <v>Inin the last 30 days (because of a lack of food) the % of HH that begged is%, the proportion that sold last female animal is %, and the percentage of HH that engaged in illegal income earning activities such as theft and prostitution was %</v>
      </c>
      <c r="AX9" s="451"/>
      <c r="AY9" s="451"/>
      <c r="AZ9" s="451"/>
      <c r="BA9" s="451"/>
      <c r="BB9" s="451" t="str">
        <f t="shared" si="7"/>
        <v>In the percentage of HH eating 0 meal per day is of %, the percentage of HH eating 1 meal per day is of %, the percentage of HH eating 2 meals per day is of  %, the percentage of HH eating 3 meals per day is of %</v>
      </c>
      <c r="BC9" s="451"/>
      <c r="BD9" s="451"/>
      <c r="BE9" s="451"/>
      <c r="BF9" s="451"/>
      <c r="BG9"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9" s="452"/>
      <c r="BI9" s="452"/>
      <c r="BJ9" s="452"/>
      <c r="BK9" s="452"/>
      <c r="BL9" s="452" t="str">
        <f t="shared" si="9"/>
        <v>InRazon de desplazamientois intercommuncal conflict for % is armed confluct for % is natural disaster for is search for services such as  (health, education, etc.)%</v>
      </c>
      <c r="BM9" s="452"/>
      <c r="BN9" s="452"/>
      <c r="BO9" s="452"/>
      <c r="BP9" s="452"/>
      <c r="BQ9" s="452"/>
      <c r="BR9" s="452"/>
      <c r="BS9" s="452" t="str">
        <f t="shared" si="10"/>
        <v>InGasto en alimentoIs less than 65% for % Is less than 65% for % %</v>
      </c>
      <c r="BT9" s="452"/>
      <c r="BU9" s="452"/>
      <c r="BV9" s="452"/>
      <c r="BW9" s="452"/>
      <c r="BX9" s="452" t="str">
        <f t="shared" si="11"/>
        <v>Fuentes de granos basicos consumidosInwas market for %, was own production for%, was HFA for %, was gifts for%</v>
      </c>
      <c r="BY9" s="452"/>
      <c r="BZ9" s="452" t="str">
        <f t="shared" si="12"/>
        <v xml:space="preserve">In%planted in the last agricultural season </v>
      </c>
      <c r="CA9" s="452"/>
      <c r="CB9" s="452"/>
      <c r="CC9" s="452"/>
      <c r="CD9" s="452"/>
      <c r="CE9" s="452" t="str">
        <f t="shared" si="13"/>
        <v>InThe percentage of HH that experienced a shock in the last month is %</v>
      </c>
      <c r="CF9" s="452"/>
      <c r="CG9" s="452"/>
      <c r="CH9" s="452"/>
      <c r="CI9" s="452"/>
      <c r="CJ9" s="452" t="str">
        <f t="shared" si="14"/>
        <v>Inthe percentage of HH with access to improved water sources ( including boreholes, piped water, covered wells) is %</v>
      </c>
      <c r="CK9" s="452"/>
      <c r="CL9" s="452" t="str">
        <f t="shared" si="15"/>
        <v>Inthe percentage of HH treating water is %</v>
      </c>
      <c r="CM9" s="452"/>
      <c r="CN9" s="452"/>
      <c r="CO9" s="452"/>
      <c r="CP9" s="20" t="str">
        <f t="shared" si="16"/>
        <v>Inthe percentage of hh with imrpoved water on premises is %, the percentage of HH who have to travel less than 30 minutes to access improved water is %, the percentage of HH that have to travel more than 30 minutes to access improved water is %</v>
      </c>
      <c r="CQ9" s="20"/>
      <c r="CR9" s="20"/>
      <c r="CS9" s="20"/>
      <c r="CT9" s="20"/>
      <c r="CU9" s="20"/>
      <c r="CV9" s="20"/>
      <c r="CW9" s="20"/>
    </row>
    <row r="10" spans="1:101" ht="15.95" customHeight="1">
      <c r="A10" s="419"/>
      <c r="B10" s="420"/>
      <c r="C10" s="421"/>
      <c r="D10" s="422"/>
      <c r="E10" s="453"/>
      <c r="F10" s="423"/>
      <c r="G10" s="424"/>
      <c r="H10" s="425"/>
      <c r="I10" s="426"/>
      <c r="J10" s="427"/>
      <c r="K10" s="428"/>
      <c r="L10" s="400"/>
      <c r="M10" s="429">
        <f t="shared" si="0"/>
        <v>0</v>
      </c>
      <c r="N10" s="430"/>
      <c r="O10" s="425"/>
      <c r="P10" s="426"/>
      <c r="Q10" s="427"/>
      <c r="R10" s="431"/>
      <c r="S10" s="432"/>
      <c r="T10" s="433"/>
      <c r="U10" s="454"/>
      <c r="V10" s="455"/>
      <c r="W10" s="456"/>
      <c r="X10"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0" s="438"/>
      <c r="Z10" s="439"/>
      <c r="AA10" s="440"/>
      <c r="AB10" s="440" t="str">
        <f t="shared" si="2"/>
        <v>In the percentage of households having food diversity indicative of Phase 1 and 2 is of %, the percentage having a food diversity indicative phase 3 is of %, and the percentage having a food diversity indicative of  Phase 4 and 5 is of %.</v>
      </c>
      <c r="AC10" s="441"/>
      <c r="AD10" s="442"/>
      <c r="AE10" s="443"/>
      <c r="AF10" s="444"/>
      <c r="AG10" s="432"/>
      <c r="AH10"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0" s="441"/>
      <c r="AJ10" s="442"/>
      <c r="AK10" s="445"/>
      <c r="AL10"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0" s="446"/>
      <c r="AN10" s="447"/>
      <c r="AO10" s="448"/>
      <c r="AP10" s="449"/>
      <c r="AQ10"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0" s="451"/>
      <c r="AS10" s="451"/>
      <c r="AT10" s="451"/>
      <c r="AU10" s="451"/>
      <c r="AV10" s="451"/>
      <c r="AW10" s="451" t="str">
        <f t="shared" si="6"/>
        <v>Inin the last 30 days (because of a lack of food) the % of HH that begged is%, the proportion that sold last female animal is %, and the percentage of HH that engaged in illegal income earning activities such as theft and prostitution was %</v>
      </c>
      <c r="AX10" s="451"/>
      <c r="AY10" s="451"/>
      <c r="AZ10" s="451"/>
      <c r="BA10" s="451"/>
      <c r="BB10" s="451" t="str">
        <f t="shared" si="7"/>
        <v>In the percentage of HH eating 0 meal per day is of %, the percentage of HH eating 1 meal per day is of %, the percentage of HH eating 2 meals per day is of  %, the percentage of HH eating 3 meals per day is of %</v>
      </c>
      <c r="BC10" s="451"/>
      <c r="BD10" s="451"/>
      <c r="BE10" s="451"/>
      <c r="BF10" s="451"/>
      <c r="BG10"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0" s="452"/>
      <c r="BI10" s="452"/>
      <c r="BJ10" s="452"/>
      <c r="BK10" s="452"/>
      <c r="BL10" s="452" t="str">
        <f t="shared" si="9"/>
        <v>InRazon de desplazamientois intercommuncal conflict for % is armed confluct for % is natural disaster for is search for services such as  (health, education, etc.)%</v>
      </c>
      <c r="BM10" s="452"/>
      <c r="BN10" s="452"/>
      <c r="BO10" s="452"/>
      <c r="BP10" s="452"/>
      <c r="BQ10" s="452"/>
      <c r="BR10" s="452"/>
      <c r="BS10" s="452" t="str">
        <f t="shared" si="10"/>
        <v>InGasto en alimentoIs less than 65% for % Is less than 65% for % %</v>
      </c>
      <c r="BT10" s="452"/>
      <c r="BU10" s="452"/>
      <c r="BV10" s="452"/>
      <c r="BW10" s="452"/>
      <c r="BX10" s="452" t="str">
        <f t="shared" si="11"/>
        <v>Fuentes de granos basicos consumidosInwas market for %, was own production for%, was HFA for %, was gifts for%</v>
      </c>
      <c r="BY10" s="452"/>
      <c r="BZ10" s="452" t="str">
        <f t="shared" si="12"/>
        <v xml:space="preserve">In%planted in the last agricultural season </v>
      </c>
      <c r="CA10" s="452"/>
      <c r="CB10" s="452"/>
      <c r="CC10" s="452"/>
      <c r="CD10" s="452"/>
      <c r="CE10" s="452" t="str">
        <f t="shared" si="13"/>
        <v>InThe percentage of HH that experienced a shock in the last month is %</v>
      </c>
      <c r="CF10" s="452"/>
      <c r="CG10" s="452"/>
      <c r="CH10" s="452"/>
      <c r="CI10" s="452"/>
      <c r="CJ10" s="452" t="str">
        <f t="shared" si="14"/>
        <v>Inthe percentage of HH with access to improved water sources ( including boreholes, piped water, covered wells) is %</v>
      </c>
      <c r="CK10" s="452"/>
      <c r="CL10" s="452" t="str">
        <f t="shared" si="15"/>
        <v>Inthe percentage of HH treating water is %</v>
      </c>
      <c r="CM10" s="452"/>
      <c r="CN10" s="452"/>
      <c r="CO10" s="452"/>
      <c r="CP10" s="20" t="str">
        <f t="shared" si="16"/>
        <v>Inthe percentage of hh with imrpoved water on premises is %, the percentage of HH who have to travel less than 30 minutes to access improved water is %, the percentage of HH that have to travel more than 30 minutes to access improved water is %</v>
      </c>
      <c r="CQ10" s="20"/>
      <c r="CR10" s="20"/>
      <c r="CS10" s="20"/>
      <c r="CT10" s="20"/>
      <c r="CU10" s="20"/>
      <c r="CV10" s="20"/>
      <c r="CW10" s="20"/>
    </row>
    <row r="11" spans="1:101" ht="18" customHeight="1">
      <c r="A11" s="419"/>
      <c r="B11" s="420"/>
      <c r="C11" s="421"/>
      <c r="D11" s="422"/>
      <c r="E11" s="453"/>
      <c r="F11" s="423"/>
      <c r="G11" s="424"/>
      <c r="H11" s="425"/>
      <c r="I11" s="426"/>
      <c r="J11" s="427"/>
      <c r="K11" s="428"/>
      <c r="L11" s="400"/>
      <c r="M11" s="429">
        <f t="shared" si="0"/>
        <v>0</v>
      </c>
      <c r="N11" s="430"/>
      <c r="O11" s="425"/>
      <c r="P11" s="426"/>
      <c r="Q11" s="427"/>
      <c r="R11" s="431"/>
      <c r="S11" s="432"/>
      <c r="T11" s="433"/>
      <c r="U11" s="454"/>
      <c r="V11" s="455"/>
      <c r="W11" s="456"/>
      <c r="X11"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1" s="438"/>
      <c r="Z11" s="439"/>
      <c r="AA11" s="440"/>
      <c r="AB11" s="440" t="str">
        <f t="shared" si="2"/>
        <v>In the percentage of households having food diversity indicative of Phase 1 and 2 is of %, the percentage having a food diversity indicative phase 3 is of %, and the percentage having a food diversity indicative of  Phase 4 and 5 is of %.</v>
      </c>
      <c r="AC11" s="441"/>
      <c r="AD11" s="442"/>
      <c r="AE11" s="443"/>
      <c r="AF11" s="444"/>
      <c r="AG11" s="432"/>
      <c r="AH11"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1" s="441"/>
      <c r="AJ11" s="442"/>
      <c r="AK11" s="445"/>
      <c r="AL11"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1" s="446"/>
      <c r="AN11" s="447"/>
      <c r="AO11" s="448"/>
      <c r="AP11" s="449"/>
      <c r="AQ11"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1" s="451"/>
      <c r="AS11" s="451"/>
      <c r="AT11" s="451"/>
      <c r="AU11" s="451"/>
      <c r="AV11" s="451"/>
      <c r="AW11" s="451" t="str">
        <f t="shared" si="6"/>
        <v>Inin the last 30 days (because of a lack of food) the % of HH that begged is%, the proportion that sold last female animal is %, and the percentage of HH that engaged in illegal income earning activities such as theft and prostitution was %</v>
      </c>
      <c r="AX11" s="451"/>
      <c r="AY11" s="451"/>
      <c r="AZ11" s="451"/>
      <c r="BA11" s="451"/>
      <c r="BB11" s="451" t="str">
        <f t="shared" si="7"/>
        <v>In the percentage of HH eating 0 meal per day is of %, the percentage of HH eating 1 meal per day is of %, the percentage of HH eating 2 meals per day is of  %, the percentage of HH eating 3 meals per day is of %</v>
      </c>
      <c r="BC11" s="451"/>
      <c r="BD11" s="451"/>
      <c r="BE11" s="451"/>
      <c r="BF11" s="451"/>
      <c r="BG11"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1" s="452"/>
      <c r="BI11" s="452"/>
      <c r="BJ11" s="452"/>
      <c r="BK11" s="452"/>
      <c r="BL11" s="452" t="str">
        <f t="shared" si="9"/>
        <v>InRazon de desplazamientois intercommuncal conflict for % is armed confluct for % is natural disaster for is search for services such as  (health, education, etc.)%</v>
      </c>
      <c r="BM11" s="452"/>
      <c r="BN11" s="452"/>
      <c r="BO11" s="452"/>
      <c r="BP11" s="452"/>
      <c r="BQ11" s="452"/>
      <c r="BR11" s="452"/>
      <c r="BS11" s="452" t="str">
        <f t="shared" si="10"/>
        <v>InGasto en alimentoIs less than 65% for % Is less than 65% for % %</v>
      </c>
      <c r="BT11" s="452"/>
      <c r="BU11" s="452"/>
      <c r="BV11" s="452"/>
      <c r="BW11" s="452"/>
      <c r="BX11" s="452" t="str">
        <f t="shared" si="11"/>
        <v>Fuentes de granos basicos consumidosInwas market for %, was own production for%, was HFA for %, was gifts for%</v>
      </c>
      <c r="BY11" s="452"/>
      <c r="BZ11" s="452" t="str">
        <f t="shared" si="12"/>
        <v xml:space="preserve">In%planted in the last agricultural season </v>
      </c>
      <c r="CA11" s="452"/>
      <c r="CB11" s="452"/>
      <c r="CC11" s="452"/>
      <c r="CD11" s="452"/>
      <c r="CE11" s="452" t="str">
        <f t="shared" si="13"/>
        <v>InThe percentage of HH that experienced a shock in the last month is %</v>
      </c>
      <c r="CF11" s="452"/>
      <c r="CG11" s="452"/>
      <c r="CH11" s="452"/>
      <c r="CI11" s="452"/>
      <c r="CJ11" s="452" t="str">
        <f t="shared" si="14"/>
        <v>Inthe percentage of HH with access to improved water sources ( including boreholes, piped water, covered wells) is %</v>
      </c>
      <c r="CK11" s="452"/>
      <c r="CL11" s="452" t="str">
        <f t="shared" si="15"/>
        <v>Inthe percentage of HH treating water is %</v>
      </c>
      <c r="CM11" s="452"/>
      <c r="CN11" s="452"/>
      <c r="CO11" s="452"/>
      <c r="CP11" s="20" t="str">
        <f t="shared" si="16"/>
        <v>Inthe percentage of hh with imrpoved water on premises is %, the percentage of HH who have to travel less than 30 minutes to access improved water is %, the percentage of HH that have to travel more than 30 minutes to access improved water is %</v>
      </c>
      <c r="CQ11" s="20"/>
      <c r="CR11" s="20"/>
      <c r="CS11" s="20"/>
      <c r="CT11" s="20"/>
      <c r="CU11" s="20"/>
      <c r="CV11" s="20"/>
      <c r="CW11" s="20"/>
    </row>
    <row r="12" spans="1:101" ht="17.45" customHeight="1">
      <c r="A12" s="419"/>
      <c r="B12" s="420"/>
      <c r="C12" s="421"/>
      <c r="D12" s="422"/>
      <c r="E12" s="453"/>
      <c r="F12" s="423"/>
      <c r="G12" s="424"/>
      <c r="H12" s="425"/>
      <c r="I12" s="426"/>
      <c r="J12" s="427"/>
      <c r="K12" s="428"/>
      <c r="L12" s="400"/>
      <c r="M12" s="429">
        <f t="shared" si="0"/>
        <v>0</v>
      </c>
      <c r="N12" s="430"/>
      <c r="O12" s="425"/>
      <c r="P12" s="426"/>
      <c r="Q12" s="427"/>
      <c r="R12" s="431"/>
      <c r="S12" s="432"/>
      <c r="T12" s="433"/>
      <c r="U12" s="454"/>
      <c r="V12" s="455"/>
      <c r="W12" s="456"/>
      <c r="X12"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2" s="438"/>
      <c r="Z12" s="439"/>
      <c r="AA12" s="440"/>
      <c r="AB12" s="440" t="str">
        <f t="shared" si="2"/>
        <v>In the percentage of households having food diversity indicative of Phase 1 and 2 is of %, the percentage having a food diversity indicative phase 3 is of %, and the percentage having a food diversity indicative of  Phase 4 and 5 is of %.</v>
      </c>
      <c r="AC12" s="441"/>
      <c r="AD12" s="442"/>
      <c r="AE12" s="443"/>
      <c r="AF12" s="444"/>
      <c r="AG12" s="432"/>
      <c r="AH12"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2" s="441"/>
      <c r="AJ12" s="442"/>
      <c r="AK12" s="445"/>
      <c r="AL12"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2" s="446"/>
      <c r="AN12" s="447"/>
      <c r="AO12" s="448"/>
      <c r="AP12" s="449"/>
      <c r="AQ12"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2" s="451"/>
      <c r="AS12" s="451"/>
      <c r="AT12" s="451"/>
      <c r="AU12" s="451"/>
      <c r="AV12" s="451"/>
      <c r="AW12" s="451" t="str">
        <f t="shared" si="6"/>
        <v>Inin the last 30 days (because of a lack of food) the % of HH that begged is%, the proportion that sold last female animal is %, and the percentage of HH that engaged in illegal income earning activities such as theft and prostitution was %</v>
      </c>
      <c r="AX12" s="451"/>
      <c r="AY12" s="451"/>
      <c r="AZ12" s="451"/>
      <c r="BA12" s="451"/>
      <c r="BB12" s="451" t="str">
        <f t="shared" si="7"/>
        <v>In the percentage of HH eating 0 meal per day is of %, the percentage of HH eating 1 meal per day is of %, the percentage of HH eating 2 meals per day is of  %, the percentage of HH eating 3 meals per day is of %</v>
      </c>
      <c r="BC12" s="451"/>
      <c r="BD12" s="451"/>
      <c r="BE12" s="451"/>
      <c r="BF12" s="451"/>
      <c r="BG12"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2" s="452"/>
      <c r="BI12" s="452"/>
      <c r="BJ12" s="452"/>
      <c r="BK12" s="452"/>
      <c r="BL12" s="452" t="str">
        <f t="shared" si="9"/>
        <v>InRazon de desplazamientois intercommuncal conflict for % is armed confluct for % is natural disaster for is search for services such as  (health, education, etc.)%</v>
      </c>
      <c r="BM12" s="452"/>
      <c r="BN12" s="452"/>
      <c r="BO12" s="452"/>
      <c r="BP12" s="452"/>
      <c r="BQ12" s="452"/>
      <c r="BR12" s="452"/>
      <c r="BS12" s="452" t="str">
        <f t="shared" si="10"/>
        <v>InGasto en alimentoIs less than 65% for % Is less than 65% for % %</v>
      </c>
      <c r="BT12" s="452"/>
      <c r="BU12" s="452"/>
      <c r="BV12" s="452"/>
      <c r="BW12" s="452"/>
      <c r="BX12" s="452" t="str">
        <f t="shared" si="11"/>
        <v>Fuentes de granos basicos consumidosInwas market for %, was own production for%, was HFA for %, was gifts for%</v>
      </c>
      <c r="BY12" s="452"/>
      <c r="BZ12" s="452" t="str">
        <f t="shared" si="12"/>
        <v xml:space="preserve">In%planted in the last agricultural season </v>
      </c>
      <c r="CA12" s="452"/>
      <c r="CB12" s="452"/>
      <c r="CC12" s="452"/>
      <c r="CD12" s="452"/>
      <c r="CE12" s="452" t="str">
        <f t="shared" si="13"/>
        <v>InThe percentage of HH that experienced a shock in the last month is %</v>
      </c>
      <c r="CF12" s="452"/>
      <c r="CG12" s="452"/>
      <c r="CH12" s="452"/>
      <c r="CI12" s="452"/>
      <c r="CJ12" s="452" t="str">
        <f t="shared" si="14"/>
        <v>Inthe percentage of HH with access to improved water sources ( including boreholes, piped water, covered wells) is %</v>
      </c>
      <c r="CK12" s="452"/>
      <c r="CL12" s="452" t="str">
        <f t="shared" si="15"/>
        <v>Inthe percentage of HH treating water is %</v>
      </c>
      <c r="CM12" s="452"/>
      <c r="CN12" s="452"/>
      <c r="CO12" s="452"/>
      <c r="CP12" s="20" t="str">
        <f t="shared" si="16"/>
        <v>Inthe percentage of hh with imrpoved water on premises is %, the percentage of HH who have to travel less than 30 minutes to access improved water is %, the percentage of HH that have to travel more than 30 minutes to access improved water is %</v>
      </c>
      <c r="CQ12" s="20"/>
      <c r="CR12" s="20"/>
      <c r="CS12" s="20"/>
      <c r="CT12" s="20"/>
      <c r="CU12" s="20"/>
      <c r="CV12" s="20"/>
      <c r="CW12" s="20"/>
    </row>
    <row r="13" spans="1:101" ht="26.1" customHeight="1">
      <c r="A13" s="419"/>
      <c r="B13" s="420"/>
      <c r="C13" s="421"/>
      <c r="D13" s="422"/>
      <c r="E13" s="453"/>
      <c r="F13" s="423"/>
      <c r="G13" s="424"/>
      <c r="H13" s="425"/>
      <c r="I13" s="426"/>
      <c r="J13" s="427"/>
      <c r="K13" s="428"/>
      <c r="L13" s="400"/>
      <c r="M13" s="429"/>
      <c r="N13" s="430"/>
      <c r="O13" s="425"/>
      <c r="P13" s="426"/>
      <c r="Q13" s="427"/>
      <c r="R13" s="431"/>
      <c r="S13" s="432"/>
      <c r="T13" s="433"/>
      <c r="U13" s="454"/>
      <c r="V13" s="455"/>
      <c r="W13" s="456"/>
      <c r="X13"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3" s="438"/>
      <c r="Z13" s="439"/>
      <c r="AA13" s="440"/>
      <c r="AB13" s="440" t="str">
        <f t="shared" si="2"/>
        <v>In the percentage of households having food diversity indicative of Phase 1 and 2 is of %, the percentage having a food diversity indicative phase 3 is of %, and the percentage having a food diversity indicative of  Phase 4 and 5 is of %.</v>
      </c>
      <c r="AC13" s="441"/>
      <c r="AD13" s="442"/>
      <c r="AE13" s="443"/>
      <c r="AF13" s="444"/>
      <c r="AG13" s="432"/>
      <c r="AH13"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3" s="441"/>
      <c r="AJ13" s="442"/>
      <c r="AK13" s="445"/>
      <c r="AL13"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3" s="446"/>
      <c r="AN13" s="447"/>
      <c r="AO13" s="448"/>
      <c r="AP13" s="449"/>
      <c r="AQ13"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3" s="451"/>
      <c r="AS13" s="451"/>
      <c r="AT13" s="451"/>
      <c r="AU13" s="451"/>
      <c r="AV13" s="451"/>
      <c r="AW13" s="451" t="str">
        <f t="shared" si="6"/>
        <v>Inin the last 30 days (because of a lack of food) the % of HH that begged is%, the proportion that sold last female animal is %, and the percentage of HH that engaged in illegal income earning activities such as theft and prostitution was %</v>
      </c>
      <c r="AX13" s="451"/>
      <c r="AY13" s="451"/>
      <c r="AZ13" s="451"/>
      <c r="BA13" s="451"/>
      <c r="BB13" s="451" t="str">
        <f t="shared" si="7"/>
        <v>In the percentage of HH eating 0 meal per day is of %, the percentage of HH eating 1 meal per day is of %, the percentage of HH eating 2 meals per day is of  %, the percentage of HH eating 3 meals per day is of %</v>
      </c>
      <c r="BC13" s="451"/>
      <c r="BD13" s="451"/>
      <c r="BE13" s="451"/>
      <c r="BF13" s="451"/>
      <c r="BG13"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3" s="452"/>
      <c r="BI13" s="452"/>
      <c r="BJ13" s="452"/>
      <c r="BK13" s="452"/>
      <c r="BL13" s="452" t="str">
        <f t="shared" si="9"/>
        <v>InRazon de desplazamientois intercommuncal conflict for % is armed confluct for % is natural disaster for is search for services such as  (health, education, etc.)%</v>
      </c>
      <c r="BM13" s="452"/>
      <c r="BN13" s="452"/>
      <c r="BO13" s="452"/>
      <c r="BP13" s="452"/>
      <c r="BQ13" s="452"/>
      <c r="BR13" s="452"/>
      <c r="BS13" s="452" t="str">
        <f t="shared" si="10"/>
        <v>InGasto en alimentoIs less than 65% for % Is less than 65% for % %</v>
      </c>
      <c r="BT13" s="452"/>
      <c r="BU13" s="452"/>
      <c r="BV13" s="452"/>
      <c r="BW13" s="452"/>
      <c r="BX13" s="452" t="str">
        <f t="shared" si="11"/>
        <v>Fuentes de granos basicos consumidosInwas market for %, was own production for%, was HFA for %, was gifts for%</v>
      </c>
      <c r="BY13" s="452"/>
      <c r="BZ13" s="452" t="str">
        <f t="shared" si="12"/>
        <v xml:space="preserve">In%planted in the last agricultural season </v>
      </c>
      <c r="CA13" s="452"/>
      <c r="CB13" s="452"/>
      <c r="CC13" s="452"/>
      <c r="CD13" s="452"/>
      <c r="CE13" s="452" t="str">
        <f t="shared" si="13"/>
        <v>InThe percentage of HH that experienced a shock in the last month is %</v>
      </c>
      <c r="CF13" s="452"/>
      <c r="CG13" s="452"/>
      <c r="CH13" s="452"/>
      <c r="CI13" s="452"/>
      <c r="CJ13" s="452" t="str">
        <f t="shared" si="14"/>
        <v>Inthe percentage of HH with access to improved water sources ( including boreholes, piped water, covered wells) is %</v>
      </c>
      <c r="CK13" s="452"/>
      <c r="CL13" s="452" t="str">
        <f t="shared" si="15"/>
        <v>Inthe percentage of HH treating water is %</v>
      </c>
      <c r="CM13" s="452"/>
      <c r="CN13" s="452"/>
      <c r="CO13" s="452"/>
      <c r="CP13" s="20" t="str">
        <f t="shared" si="16"/>
        <v>Inthe percentage of hh with imrpoved water on premises is %, the percentage of HH who have to travel less than 30 minutes to access improved water is %, the percentage of HH that have to travel more than 30 minutes to access improved water is %</v>
      </c>
      <c r="CQ13" s="20"/>
      <c r="CR13" s="20"/>
      <c r="CS13" s="20"/>
      <c r="CT13" s="20"/>
      <c r="CU13" s="20"/>
      <c r="CV13" s="20"/>
      <c r="CW13" s="20"/>
    </row>
    <row r="14" spans="1:101" ht="20.100000000000001" customHeight="1">
      <c r="A14" s="457"/>
      <c r="B14" s="420"/>
      <c r="C14" s="461"/>
      <c r="D14" s="462"/>
      <c r="E14" s="463"/>
      <c r="F14" s="423"/>
      <c r="G14" s="424"/>
      <c r="H14" s="425"/>
      <c r="I14" s="426"/>
      <c r="J14" s="427"/>
      <c r="K14" s="428"/>
      <c r="L14" s="400"/>
      <c r="M14" s="429"/>
      <c r="N14" s="430"/>
      <c r="O14" s="425"/>
      <c r="P14" s="426"/>
      <c r="Q14" s="427"/>
      <c r="R14" s="431"/>
      <c r="S14" s="432"/>
      <c r="T14" s="433"/>
      <c r="U14" s="454"/>
      <c r="V14" s="455"/>
      <c r="W14" s="456"/>
      <c r="X14"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4" s="438"/>
      <c r="Z14" s="439"/>
      <c r="AA14" s="440"/>
      <c r="AB14" s="440" t="str">
        <f t="shared" si="2"/>
        <v>In the percentage of households having food diversity indicative of Phase 1 and 2 is of %, the percentage having a food diversity indicative phase 3 is of %, and the percentage having a food diversity indicative of  Phase 4 and 5 is of %.</v>
      </c>
      <c r="AC14" s="441"/>
      <c r="AD14" s="442"/>
      <c r="AE14" s="443"/>
      <c r="AF14" s="444"/>
      <c r="AG14" s="432"/>
      <c r="AH14"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4" s="441"/>
      <c r="AJ14" s="442"/>
      <c r="AK14" s="445"/>
      <c r="AL14"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4" s="446"/>
      <c r="AN14" s="447"/>
      <c r="AO14" s="448"/>
      <c r="AP14" s="449"/>
      <c r="AQ14"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4" s="451"/>
      <c r="AS14" s="451"/>
      <c r="AT14" s="451"/>
      <c r="AU14" s="451"/>
      <c r="AV14" s="451"/>
      <c r="AW14" s="451" t="str">
        <f t="shared" si="6"/>
        <v>Inin the last 30 days (because of a lack of food) the % of HH that begged is%, the proportion that sold last female animal is %, and the percentage of HH that engaged in illegal income earning activities such as theft and prostitution was %</v>
      </c>
      <c r="AX14" s="451"/>
      <c r="AY14" s="451"/>
      <c r="AZ14" s="451"/>
      <c r="BA14" s="451"/>
      <c r="BB14" s="451" t="str">
        <f t="shared" si="7"/>
        <v>In the percentage of HH eating 0 meal per day is of %, the percentage of HH eating 1 meal per day is of %, the percentage of HH eating 2 meals per day is of  %, the percentage of HH eating 3 meals per day is of %</v>
      </c>
      <c r="BC14" s="451"/>
      <c r="BD14" s="451"/>
      <c r="BE14" s="451"/>
      <c r="BF14" s="451"/>
      <c r="BG14"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4" s="452"/>
      <c r="BI14" s="452"/>
      <c r="BJ14" s="452"/>
      <c r="BK14" s="452"/>
      <c r="BL14" s="452" t="str">
        <f t="shared" si="9"/>
        <v>InRazon de desplazamientois intercommuncal conflict for % is armed confluct for % is natural disaster for is search for services such as  (health, education, etc.)%</v>
      </c>
      <c r="BM14" s="452"/>
      <c r="BN14" s="452"/>
      <c r="BO14" s="452"/>
      <c r="BP14" s="452"/>
      <c r="BQ14" s="452"/>
      <c r="BR14" s="452"/>
      <c r="BS14" s="452" t="str">
        <f t="shared" si="10"/>
        <v>InGasto en alimentoIs less than 65% for % Is less than 65% for % %</v>
      </c>
      <c r="BT14" s="452"/>
      <c r="BU14" s="452"/>
      <c r="BV14" s="452"/>
      <c r="BW14" s="452"/>
      <c r="BX14" s="452" t="str">
        <f t="shared" si="11"/>
        <v>Fuentes de granos basicos consumidosInwas market for %, was own production for%, was HFA for %, was gifts for%</v>
      </c>
      <c r="BY14" s="452"/>
      <c r="BZ14" s="452" t="str">
        <f t="shared" si="12"/>
        <v xml:space="preserve">In%planted in the last agricultural season </v>
      </c>
      <c r="CA14" s="452"/>
      <c r="CB14" s="452"/>
      <c r="CC14" s="452"/>
      <c r="CD14" s="452"/>
      <c r="CE14" s="452" t="str">
        <f t="shared" si="13"/>
        <v>InThe percentage of HH that experienced a shock in the last month is %</v>
      </c>
      <c r="CF14" s="452"/>
      <c r="CG14" s="452"/>
      <c r="CH14" s="452"/>
      <c r="CI14" s="452"/>
      <c r="CJ14" s="452" t="str">
        <f t="shared" si="14"/>
        <v>Inthe percentage of HH with access to improved water sources ( including boreholes, piped water, covered wells) is %</v>
      </c>
      <c r="CK14" s="452"/>
      <c r="CL14" s="452" t="str">
        <f t="shared" si="15"/>
        <v>Inthe percentage of HH treating water is %</v>
      </c>
      <c r="CM14" s="452"/>
      <c r="CN14" s="452"/>
      <c r="CO14" s="452"/>
      <c r="CP14" s="20" t="str">
        <f t="shared" si="16"/>
        <v>Inthe percentage of hh with imrpoved water on premises is %, the percentage of HH who have to travel less than 30 minutes to access improved water is %, the percentage of HH that have to travel more than 30 minutes to access improved water is %</v>
      </c>
      <c r="CQ14" s="20"/>
      <c r="CR14" s="20"/>
      <c r="CS14" s="20"/>
      <c r="CT14" s="20"/>
      <c r="CU14" s="20"/>
      <c r="CV14" s="20"/>
      <c r="CW14" s="20"/>
    </row>
    <row r="15" spans="1:101" ht="21" customHeight="1">
      <c r="A15" s="419"/>
      <c r="B15" s="420"/>
      <c r="C15" s="421"/>
      <c r="D15" s="422"/>
      <c r="E15" s="453"/>
      <c r="F15" s="423"/>
      <c r="G15" s="424"/>
      <c r="H15" s="425"/>
      <c r="I15" s="426"/>
      <c r="J15" s="427"/>
      <c r="K15" s="428"/>
      <c r="L15" s="400"/>
      <c r="M15" s="429"/>
      <c r="N15" s="430"/>
      <c r="O15" s="425"/>
      <c r="P15" s="426"/>
      <c r="Q15" s="427"/>
      <c r="R15" s="431"/>
      <c r="S15" s="432"/>
      <c r="T15" s="433"/>
      <c r="U15" s="454"/>
      <c r="V15" s="455"/>
      <c r="W15" s="456"/>
      <c r="X15"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5" s="438"/>
      <c r="Z15" s="439"/>
      <c r="AA15" s="440"/>
      <c r="AB15" s="440" t="str">
        <f t="shared" si="2"/>
        <v>In the percentage of households having food diversity indicative of Phase 1 and 2 is of %, the percentage having a food diversity indicative phase 3 is of %, and the percentage having a food diversity indicative of  Phase 4 and 5 is of %.</v>
      </c>
      <c r="AC15" s="441"/>
      <c r="AD15" s="442"/>
      <c r="AE15" s="443"/>
      <c r="AF15" s="444"/>
      <c r="AG15" s="432"/>
      <c r="AH15"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5" s="441"/>
      <c r="AJ15" s="442"/>
      <c r="AK15" s="445"/>
      <c r="AL15"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5" s="446"/>
      <c r="AN15" s="447"/>
      <c r="AO15" s="448"/>
      <c r="AP15" s="449"/>
      <c r="AQ15"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5" s="451"/>
      <c r="AS15" s="451"/>
      <c r="AT15" s="451"/>
      <c r="AU15" s="451"/>
      <c r="AV15" s="451"/>
      <c r="AW15" s="451" t="str">
        <f t="shared" si="6"/>
        <v>Inin the last 30 days (because of a lack of food) the % of HH that begged is%, the proportion that sold last female animal is %, and the percentage of HH that engaged in illegal income earning activities such as theft and prostitution was %</v>
      </c>
      <c r="AX15" s="451"/>
      <c r="AY15" s="451"/>
      <c r="AZ15" s="451"/>
      <c r="BA15" s="451"/>
      <c r="BB15" s="451" t="str">
        <f t="shared" si="7"/>
        <v>In the percentage of HH eating 0 meal per day is of %, the percentage of HH eating 1 meal per day is of %, the percentage of HH eating 2 meals per day is of  %, the percentage of HH eating 3 meals per day is of %</v>
      </c>
      <c r="BC15" s="451"/>
      <c r="BD15" s="451"/>
      <c r="BE15" s="451"/>
      <c r="BF15" s="451"/>
      <c r="BG15"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5" s="452"/>
      <c r="BI15" s="452"/>
      <c r="BJ15" s="452"/>
      <c r="BK15" s="452"/>
      <c r="BL15" s="452" t="str">
        <f t="shared" si="9"/>
        <v>InRazon de desplazamientois intercommuncal conflict for % is armed confluct for % is natural disaster for is search for services such as  (health, education, etc.)%</v>
      </c>
      <c r="BM15" s="452"/>
      <c r="BN15" s="452"/>
      <c r="BO15" s="452"/>
      <c r="BP15" s="452"/>
      <c r="BQ15" s="452"/>
      <c r="BR15" s="452"/>
      <c r="BS15" s="452" t="str">
        <f t="shared" si="10"/>
        <v>InGasto en alimentoIs less than 65% for % Is less than 65% for % %</v>
      </c>
      <c r="BT15" s="452"/>
      <c r="BU15" s="452"/>
      <c r="BV15" s="452"/>
      <c r="BW15" s="452"/>
      <c r="BX15" s="452" t="str">
        <f t="shared" si="11"/>
        <v>Fuentes de granos basicos consumidosInwas market for %, was own production for%, was HFA for %, was gifts for%</v>
      </c>
      <c r="BY15" s="452"/>
      <c r="BZ15" s="452" t="str">
        <f t="shared" si="12"/>
        <v xml:space="preserve">In%planted in the last agricultural season </v>
      </c>
      <c r="CA15" s="452"/>
      <c r="CB15" s="452"/>
      <c r="CC15" s="452"/>
      <c r="CD15" s="452"/>
      <c r="CE15" s="452" t="str">
        <f t="shared" si="13"/>
        <v>InThe percentage of HH that experienced a shock in the last month is %</v>
      </c>
      <c r="CF15" s="452"/>
      <c r="CG15" s="452"/>
      <c r="CH15" s="452"/>
      <c r="CI15" s="452"/>
      <c r="CJ15" s="452" t="str">
        <f t="shared" si="14"/>
        <v>Inthe percentage of HH with access to improved water sources ( including boreholes, piped water, covered wells) is %</v>
      </c>
      <c r="CK15" s="452"/>
      <c r="CL15" s="452" t="str">
        <f t="shared" si="15"/>
        <v>Inthe percentage of HH treating water is %</v>
      </c>
      <c r="CM15" s="452"/>
      <c r="CN15" s="452"/>
      <c r="CO15" s="452"/>
      <c r="CP15" s="20" t="str">
        <f t="shared" si="16"/>
        <v>Inthe percentage of hh with imrpoved water on premises is %, the percentage of HH who have to travel less than 30 minutes to access improved water is %, the percentage of HH that have to travel more than 30 minutes to access improved water is %</v>
      </c>
      <c r="CQ15" s="20"/>
      <c r="CR15" s="20"/>
      <c r="CS15" s="20"/>
      <c r="CT15" s="20"/>
      <c r="CU15" s="20"/>
      <c r="CV15" s="20"/>
      <c r="CW15" s="20"/>
    </row>
    <row r="16" spans="1:101" ht="17.100000000000001" customHeight="1">
      <c r="A16" s="419"/>
      <c r="B16" s="420"/>
      <c r="C16" s="461"/>
      <c r="D16" s="462"/>
      <c r="E16" s="463"/>
      <c r="F16" s="423"/>
      <c r="G16" s="424"/>
      <c r="H16" s="425"/>
      <c r="I16" s="426"/>
      <c r="J16" s="427"/>
      <c r="K16" s="428"/>
      <c r="L16" s="400"/>
      <c r="M16" s="429"/>
      <c r="N16" s="430"/>
      <c r="O16" s="425"/>
      <c r="P16" s="426"/>
      <c r="Q16" s="427"/>
      <c r="R16" s="431"/>
      <c r="S16" s="432"/>
      <c r="T16" s="433"/>
      <c r="U16" s="454"/>
      <c r="V16" s="455"/>
      <c r="W16" s="456"/>
      <c r="X16"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6" s="438"/>
      <c r="Z16" s="439"/>
      <c r="AA16" s="440"/>
      <c r="AB16" s="440" t="str">
        <f t="shared" si="2"/>
        <v>In the percentage of households having food diversity indicative of Phase 1 and 2 is of %, the percentage having a food diversity indicative phase 3 is of %, and the percentage having a food diversity indicative of  Phase 4 and 5 is of %.</v>
      </c>
      <c r="AC16" s="441"/>
      <c r="AD16" s="442"/>
      <c r="AE16" s="443"/>
      <c r="AF16" s="444"/>
      <c r="AG16" s="432"/>
      <c r="AH16"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6" s="441"/>
      <c r="AJ16" s="442"/>
      <c r="AK16" s="445"/>
      <c r="AL16"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6" s="446"/>
      <c r="AN16" s="447"/>
      <c r="AO16" s="448"/>
      <c r="AP16" s="449"/>
      <c r="AQ16"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6" s="451"/>
      <c r="AS16" s="451"/>
      <c r="AT16" s="451"/>
      <c r="AU16" s="451"/>
      <c r="AV16" s="451"/>
      <c r="AW16" s="451" t="str">
        <f t="shared" si="6"/>
        <v>Inin the last 30 days (because of a lack of food) the % of HH that begged is%, the proportion that sold last female animal is %, and the percentage of HH that engaged in illegal income earning activities such as theft and prostitution was %</v>
      </c>
      <c r="AX16" s="451"/>
      <c r="AY16" s="451"/>
      <c r="AZ16" s="451"/>
      <c r="BA16" s="451"/>
      <c r="BB16" s="451" t="str">
        <f t="shared" si="7"/>
        <v>In the percentage of HH eating 0 meal per day is of %, the percentage of HH eating 1 meal per day is of %, the percentage of HH eating 2 meals per day is of  %, the percentage of HH eating 3 meals per day is of %</v>
      </c>
      <c r="BC16" s="451"/>
      <c r="BD16" s="451"/>
      <c r="BE16" s="451"/>
      <c r="BF16" s="451"/>
      <c r="BG16"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6" s="452"/>
      <c r="BI16" s="452"/>
      <c r="BJ16" s="452"/>
      <c r="BK16" s="452"/>
      <c r="BL16" s="452" t="str">
        <f t="shared" si="9"/>
        <v>InRazon de desplazamientois intercommuncal conflict for % is armed confluct for % is natural disaster for is search for services such as  (health, education, etc.)%</v>
      </c>
      <c r="BM16" s="452"/>
      <c r="BN16" s="452"/>
      <c r="BO16" s="452"/>
      <c r="BP16" s="452"/>
      <c r="BQ16" s="452"/>
      <c r="BR16" s="452"/>
      <c r="BS16" s="452" t="str">
        <f t="shared" si="10"/>
        <v>InGasto en alimentoIs less than 65% for % Is less than 65% for % %</v>
      </c>
      <c r="BT16" s="452"/>
      <c r="BU16" s="452"/>
      <c r="BV16" s="452"/>
      <c r="BW16" s="452"/>
      <c r="BX16" s="452" t="str">
        <f t="shared" si="11"/>
        <v>Fuentes de granos basicos consumidosInwas market for %, was own production for%, was HFA for %, was gifts for%</v>
      </c>
      <c r="BY16" s="452"/>
      <c r="BZ16" s="452" t="str">
        <f t="shared" si="12"/>
        <v xml:space="preserve">In%planted in the last agricultural season </v>
      </c>
      <c r="CA16" s="452"/>
      <c r="CB16" s="452"/>
      <c r="CC16" s="452"/>
      <c r="CD16" s="452"/>
      <c r="CE16" s="452" t="str">
        <f t="shared" si="13"/>
        <v>InThe percentage of HH that experienced a shock in the last month is %</v>
      </c>
      <c r="CF16" s="452"/>
      <c r="CG16" s="452"/>
      <c r="CH16" s="452"/>
      <c r="CI16" s="452"/>
      <c r="CJ16" s="452" t="str">
        <f t="shared" si="14"/>
        <v>Inthe percentage of HH with access to improved water sources ( including boreholes, piped water, covered wells) is %</v>
      </c>
      <c r="CK16" s="452"/>
      <c r="CL16" s="452" t="str">
        <f t="shared" si="15"/>
        <v>Inthe percentage of HH treating water is %</v>
      </c>
      <c r="CM16" s="452"/>
      <c r="CN16" s="452"/>
      <c r="CO16" s="452"/>
      <c r="CP16" s="20" t="str">
        <f t="shared" si="16"/>
        <v>Inthe percentage of hh with imrpoved water on premises is %, the percentage of HH who have to travel less than 30 minutes to access improved water is %, the percentage of HH that have to travel more than 30 minutes to access improved water is %</v>
      </c>
      <c r="CQ16" s="20"/>
      <c r="CR16" s="20"/>
      <c r="CS16" s="20"/>
      <c r="CT16" s="20"/>
      <c r="CU16" s="20"/>
      <c r="CV16" s="20"/>
      <c r="CW16" s="20"/>
    </row>
    <row r="17" spans="1:101" ht="17.45" customHeight="1">
      <c r="A17" s="419"/>
      <c r="B17" s="420"/>
      <c r="C17" s="421"/>
      <c r="D17" s="422"/>
      <c r="E17" s="453"/>
      <c r="F17" s="423"/>
      <c r="G17" s="424"/>
      <c r="H17" s="425"/>
      <c r="I17" s="426"/>
      <c r="J17" s="427"/>
      <c r="K17" s="428"/>
      <c r="L17" s="400"/>
      <c r="M17" s="429"/>
      <c r="N17" s="430"/>
      <c r="O17" s="425"/>
      <c r="P17" s="426"/>
      <c r="Q17" s="427"/>
      <c r="R17" s="431"/>
      <c r="S17" s="432"/>
      <c r="T17" s="433"/>
      <c r="U17" s="454"/>
      <c r="V17" s="455"/>
      <c r="W17" s="456"/>
      <c r="X17"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7" s="438"/>
      <c r="Z17" s="439"/>
      <c r="AA17" s="440"/>
      <c r="AB17" s="440" t="str">
        <f t="shared" si="2"/>
        <v>In the percentage of households having food diversity indicative of Phase 1 and 2 is of %, the percentage having a food diversity indicative phase 3 is of %, and the percentage having a food diversity indicative of  Phase 4 and 5 is of %.</v>
      </c>
      <c r="AC17" s="441"/>
      <c r="AD17" s="442"/>
      <c r="AE17" s="443"/>
      <c r="AF17" s="444"/>
      <c r="AG17" s="432"/>
      <c r="AH17"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7" s="441"/>
      <c r="AJ17" s="442"/>
      <c r="AK17" s="445"/>
      <c r="AL17"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7" s="446"/>
      <c r="AN17" s="447"/>
      <c r="AO17" s="448"/>
      <c r="AP17" s="449"/>
      <c r="AQ17"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7" s="451"/>
      <c r="AS17" s="451"/>
      <c r="AT17" s="451"/>
      <c r="AU17" s="451"/>
      <c r="AV17" s="451"/>
      <c r="AW17" s="451" t="str">
        <f t="shared" si="6"/>
        <v>Inin the last 30 days (because of a lack of food) the % of HH that begged is%, the proportion that sold last female animal is %, and the percentage of HH that engaged in illegal income earning activities such as theft and prostitution was %</v>
      </c>
      <c r="AX17" s="451"/>
      <c r="AY17" s="451"/>
      <c r="AZ17" s="451"/>
      <c r="BA17" s="451"/>
      <c r="BB17" s="451" t="str">
        <f t="shared" si="7"/>
        <v>In the percentage of HH eating 0 meal per day is of %, the percentage of HH eating 1 meal per day is of %, the percentage of HH eating 2 meals per day is of  %, the percentage of HH eating 3 meals per day is of %</v>
      </c>
      <c r="BC17" s="451"/>
      <c r="BD17" s="451"/>
      <c r="BE17" s="451"/>
      <c r="BF17" s="451"/>
      <c r="BG17"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7" s="452"/>
      <c r="BI17" s="452"/>
      <c r="BJ17" s="452"/>
      <c r="BK17" s="452"/>
      <c r="BL17" s="452" t="str">
        <f t="shared" si="9"/>
        <v>InRazon de desplazamientois intercommuncal conflict for % is armed confluct for % is natural disaster for is search for services such as  (health, education, etc.)%</v>
      </c>
      <c r="BM17" s="452"/>
      <c r="BN17" s="452"/>
      <c r="BO17" s="452"/>
      <c r="BP17" s="452"/>
      <c r="BQ17" s="452"/>
      <c r="BR17" s="452"/>
      <c r="BS17" s="452" t="str">
        <f t="shared" si="10"/>
        <v>InGasto en alimentoIs less than 65% for % Is less than 65% for % %</v>
      </c>
      <c r="BT17" s="452"/>
      <c r="BU17" s="452"/>
      <c r="BV17" s="452"/>
      <c r="BW17" s="452"/>
      <c r="BX17" s="452" t="str">
        <f t="shared" si="11"/>
        <v>Fuentes de granos basicos consumidosInwas market for %, was own production for%, was HFA for %, was gifts for%</v>
      </c>
      <c r="BY17" s="452"/>
      <c r="BZ17" s="452" t="str">
        <f t="shared" si="12"/>
        <v xml:space="preserve">In%planted in the last agricultural season </v>
      </c>
      <c r="CA17" s="452"/>
      <c r="CB17" s="452"/>
      <c r="CC17" s="452"/>
      <c r="CD17" s="452"/>
      <c r="CE17" s="452" t="str">
        <f t="shared" si="13"/>
        <v>InThe percentage of HH that experienced a shock in the last month is %</v>
      </c>
      <c r="CF17" s="452"/>
      <c r="CG17" s="452"/>
      <c r="CH17" s="452"/>
      <c r="CI17" s="452"/>
      <c r="CJ17" s="452" t="str">
        <f t="shared" si="14"/>
        <v>Inthe percentage of HH with access to improved water sources ( including boreholes, piped water, covered wells) is %</v>
      </c>
      <c r="CK17" s="452"/>
      <c r="CL17" s="452" t="str">
        <f t="shared" si="15"/>
        <v>Inthe percentage of HH treating water is %</v>
      </c>
      <c r="CM17" s="452"/>
      <c r="CN17" s="452"/>
      <c r="CO17" s="452"/>
      <c r="CP17" s="20" t="str">
        <f t="shared" si="16"/>
        <v>Inthe percentage of hh with imrpoved water on premises is %, the percentage of HH who have to travel less than 30 minutes to access improved water is %, the percentage of HH that have to travel more than 30 minutes to access improved water is %</v>
      </c>
      <c r="CQ17" s="20"/>
      <c r="CR17" s="20"/>
      <c r="CS17" s="20"/>
      <c r="CT17" s="20"/>
      <c r="CU17" s="20"/>
      <c r="CV17" s="20"/>
      <c r="CW17" s="20"/>
    </row>
    <row r="18" spans="1:101" ht="23.1" customHeight="1">
      <c r="A18" s="419"/>
      <c r="B18" s="420"/>
      <c r="C18" s="421"/>
      <c r="D18" s="422"/>
      <c r="E18" s="453"/>
      <c r="F18" s="423"/>
      <c r="G18" s="424"/>
      <c r="H18" s="425"/>
      <c r="I18" s="426"/>
      <c r="J18" s="427"/>
      <c r="K18" s="428"/>
      <c r="L18" s="400"/>
      <c r="M18" s="429"/>
      <c r="N18" s="430"/>
      <c r="O18" s="425"/>
      <c r="P18" s="426"/>
      <c r="Q18" s="427"/>
      <c r="R18" s="431"/>
      <c r="S18" s="432"/>
      <c r="T18" s="433"/>
      <c r="U18" s="454"/>
      <c r="V18" s="455"/>
      <c r="W18" s="456"/>
      <c r="X18"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8" s="438"/>
      <c r="Z18" s="439"/>
      <c r="AA18" s="440"/>
      <c r="AB18" s="440" t="str">
        <f t="shared" si="2"/>
        <v>In the percentage of households having food diversity indicative of Phase 1 and 2 is of %, the percentage having a food diversity indicative phase 3 is of %, and the percentage having a food diversity indicative of  Phase 4 and 5 is of %.</v>
      </c>
      <c r="AC18" s="441"/>
      <c r="AD18" s="442"/>
      <c r="AE18" s="443"/>
      <c r="AF18" s="444"/>
      <c r="AG18" s="432"/>
      <c r="AH18"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8" s="441"/>
      <c r="AJ18" s="442"/>
      <c r="AK18" s="445"/>
      <c r="AL18"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8" s="446"/>
      <c r="AN18" s="447"/>
      <c r="AO18" s="448"/>
      <c r="AP18" s="449"/>
      <c r="AQ18"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8" s="451"/>
      <c r="AS18" s="451"/>
      <c r="AT18" s="451"/>
      <c r="AU18" s="451"/>
      <c r="AV18" s="451"/>
      <c r="AW18" s="451" t="str">
        <f t="shared" si="6"/>
        <v>Inin the last 30 days (because of a lack of food) the % of HH that begged is%, the proportion that sold last female animal is %, and the percentage of HH that engaged in illegal income earning activities such as theft and prostitution was %</v>
      </c>
      <c r="AX18" s="451"/>
      <c r="AY18" s="451"/>
      <c r="AZ18" s="451"/>
      <c r="BA18" s="451"/>
      <c r="BB18" s="451" t="str">
        <f t="shared" si="7"/>
        <v>In the percentage of HH eating 0 meal per day is of %, the percentage of HH eating 1 meal per day is of %, the percentage of HH eating 2 meals per day is of  %, the percentage of HH eating 3 meals per day is of %</v>
      </c>
      <c r="BC18" s="451"/>
      <c r="BD18" s="451"/>
      <c r="BE18" s="451"/>
      <c r="BF18" s="451"/>
      <c r="BG18"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8" s="452"/>
      <c r="BI18" s="452"/>
      <c r="BJ18" s="452"/>
      <c r="BK18" s="452"/>
      <c r="BL18" s="452" t="str">
        <f t="shared" si="9"/>
        <v>InRazon de desplazamientois intercommuncal conflict for % is armed confluct for % is natural disaster for is search for services such as  (health, education, etc.)%</v>
      </c>
      <c r="BM18" s="452"/>
      <c r="BN18" s="452"/>
      <c r="BO18" s="452"/>
      <c r="BP18" s="452"/>
      <c r="BQ18" s="452"/>
      <c r="BR18" s="452"/>
      <c r="BS18" s="452" t="str">
        <f t="shared" si="10"/>
        <v>InGasto en alimentoIs less than 65% for % Is less than 65% for % %</v>
      </c>
      <c r="BT18" s="452"/>
      <c r="BU18" s="452"/>
      <c r="BV18" s="452"/>
      <c r="BW18" s="452"/>
      <c r="BX18" s="452" t="str">
        <f t="shared" si="11"/>
        <v>Fuentes de granos basicos consumidosInwas market for %, was own production for%, was HFA for %, was gifts for%</v>
      </c>
      <c r="BY18" s="452"/>
      <c r="BZ18" s="452" t="str">
        <f t="shared" si="12"/>
        <v xml:space="preserve">In%planted in the last agricultural season </v>
      </c>
      <c r="CA18" s="452"/>
      <c r="CB18" s="452"/>
      <c r="CC18" s="452"/>
      <c r="CD18" s="452"/>
      <c r="CE18" s="452" t="str">
        <f t="shared" si="13"/>
        <v>InThe percentage of HH that experienced a shock in the last month is %</v>
      </c>
      <c r="CF18" s="452"/>
      <c r="CG18" s="452"/>
      <c r="CH18" s="452"/>
      <c r="CI18" s="452"/>
      <c r="CJ18" s="452" t="str">
        <f t="shared" si="14"/>
        <v>Inthe percentage of HH with access to improved water sources ( including boreholes, piped water, covered wells) is %</v>
      </c>
      <c r="CK18" s="452"/>
      <c r="CL18" s="452" t="str">
        <f t="shared" si="15"/>
        <v>Inthe percentage of HH treating water is %</v>
      </c>
      <c r="CM18" s="452"/>
      <c r="CN18" s="452"/>
      <c r="CO18" s="452"/>
      <c r="CP18" s="20" t="str">
        <f t="shared" si="16"/>
        <v>Inthe percentage of hh with imrpoved water on premises is %, the percentage of HH who have to travel less than 30 minutes to access improved water is %, the percentage of HH that have to travel more than 30 minutes to access improved water is %</v>
      </c>
      <c r="CQ18" s="20"/>
      <c r="CR18" s="20"/>
      <c r="CS18" s="20"/>
      <c r="CT18" s="20"/>
      <c r="CU18" s="20"/>
      <c r="CV18" s="20"/>
      <c r="CW18" s="20"/>
    </row>
    <row r="19" spans="1:101" ht="20.45" customHeight="1">
      <c r="A19" s="419"/>
      <c r="B19" s="420"/>
      <c r="C19" s="458"/>
      <c r="D19" s="459"/>
      <c r="E19" s="460"/>
      <c r="F19" s="423"/>
      <c r="G19" s="424"/>
      <c r="H19" s="425"/>
      <c r="I19" s="426"/>
      <c r="J19" s="427"/>
      <c r="K19" s="428"/>
      <c r="L19" s="400"/>
      <c r="M19" s="429"/>
      <c r="N19" s="430"/>
      <c r="O19" s="425"/>
      <c r="P19" s="426"/>
      <c r="Q19" s="427"/>
      <c r="R19" s="431"/>
      <c r="S19" s="432"/>
      <c r="T19" s="433"/>
      <c r="U19" s="454"/>
      <c r="V19" s="455"/>
      <c r="W19" s="456"/>
      <c r="X19" s="437"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9" s="438"/>
      <c r="Z19" s="439"/>
      <c r="AA19" s="440"/>
      <c r="AB19" s="440" t="str">
        <f t="shared" si="2"/>
        <v>In the percentage of households having food diversity indicative of Phase 1 and 2 is of %, the percentage having a food diversity indicative phase 3 is of %, and the percentage having a food diversity indicative of  Phase 4 and 5 is of %.</v>
      </c>
      <c r="AC19" s="441"/>
      <c r="AD19" s="442"/>
      <c r="AE19" s="443"/>
      <c r="AF19" s="444"/>
      <c r="AG19" s="432"/>
      <c r="AH19"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9" s="441"/>
      <c r="AJ19" s="442"/>
      <c r="AK19" s="445"/>
      <c r="AL19"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9" s="446"/>
      <c r="AN19" s="447"/>
      <c r="AO19" s="448"/>
      <c r="AP19" s="449"/>
      <c r="AQ19"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9" s="451"/>
      <c r="AS19" s="451"/>
      <c r="AT19" s="451"/>
      <c r="AU19" s="451"/>
      <c r="AV19" s="451"/>
      <c r="AW19" s="451" t="str">
        <f t="shared" si="6"/>
        <v>Inin the last 30 days (because of a lack of food) the % of HH that begged is%, the proportion that sold last female animal is %, and the percentage of HH that engaged in illegal income earning activities such as theft and prostitution was %</v>
      </c>
      <c r="AX19" s="451"/>
      <c r="AY19" s="451"/>
      <c r="AZ19" s="451"/>
      <c r="BA19" s="451"/>
      <c r="BB19" s="451" t="str">
        <f t="shared" si="7"/>
        <v>In the percentage of HH eating 0 meal per day is of %, the percentage of HH eating 1 meal per day is of %, the percentage of HH eating 2 meals per day is of  %, the percentage of HH eating 3 meals per day is of %</v>
      </c>
      <c r="BC19" s="451"/>
      <c r="BD19" s="451"/>
      <c r="BE19" s="451"/>
      <c r="BF19" s="451"/>
      <c r="BG19"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9" s="452"/>
      <c r="BI19" s="452"/>
      <c r="BJ19" s="452"/>
      <c r="BK19" s="452"/>
      <c r="BL19" s="452" t="str">
        <f t="shared" si="9"/>
        <v>InRazon de desplazamientois intercommuncal conflict for % is armed confluct for % is natural disaster for is search for services such as  (health, education, etc.)%</v>
      </c>
      <c r="BM19" s="452"/>
      <c r="BN19" s="452"/>
      <c r="BO19" s="452"/>
      <c r="BP19" s="452"/>
      <c r="BQ19" s="452"/>
      <c r="BR19" s="452"/>
      <c r="BS19" s="452" t="str">
        <f t="shared" si="10"/>
        <v>InGasto en alimentoIs less than 65% for % Is less than 65% for % %</v>
      </c>
      <c r="BT19" s="452"/>
      <c r="BU19" s="452"/>
      <c r="BV19" s="452"/>
      <c r="BW19" s="452"/>
      <c r="BX19" s="452" t="str">
        <f t="shared" si="11"/>
        <v>Fuentes de granos basicos consumidosInwas market for %, was own production for%, was HFA for %, was gifts for%</v>
      </c>
      <c r="BY19" s="452"/>
      <c r="BZ19" s="452" t="str">
        <f t="shared" si="12"/>
        <v xml:space="preserve">In%planted in the last agricultural season </v>
      </c>
      <c r="CA19" s="452"/>
      <c r="CB19" s="452"/>
      <c r="CC19" s="452"/>
      <c r="CD19" s="452"/>
      <c r="CE19" s="452" t="str">
        <f t="shared" si="13"/>
        <v>InThe percentage of HH that experienced a shock in the last month is %</v>
      </c>
      <c r="CF19" s="452"/>
      <c r="CG19" s="452"/>
      <c r="CH19" s="452"/>
      <c r="CI19" s="452"/>
      <c r="CJ19" s="452" t="str">
        <f t="shared" si="14"/>
        <v>Inthe percentage of HH with access to improved water sources ( including boreholes, piped water, covered wells) is %</v>
      </c>
      <c r="CK19" s="452"/>
      <c r="CL19" s="452" t="str">
        <f t="shared" si="15"/>
        <v>Inthe percentage of HH treating water is %</v>
      </c>
      <c r="CM19" s="452"/>
      <c r="CN19" s="452"/>
      <c r="CO19" s="452"/>
      <c r="CP19" s="20" t="str">
        <f t="shared" si="16"/>
        <v>Inthe percentage of hh with imrpoved water on premises is %, the percentage of HH who have to travel less than 30 minutes to access improved water is %, the percentage of HH that have to travel more than 30 minutes to access improved water is %</v>
      </c>
      <c r="CQ19" s="20"/>
      <c r="CR19" s="20"/>
      <c r="CS19" s="20"/>
      <c r="CT19" s="20"/>
      <c r="CU19" s="20"/>
      <c r="CV19" s="20"/>
      <c r="CW19" s="20"/>
    </row>
    <row r="20" spans="1:101" ht="25.5" customHeight="1">
      <c r="A20" s="419"/>
      <c r="B20" s="420"/>
      <c r="C20" s="458"/>
      <c r="D20" s="459"/>
      <c r="E20" s="460"/>
      <c r="F20" s="423"/>
      <c r="G20" s="424"/>
      <c r="H20" s="425"/>
      <c r="I20" s="426"/>
      <c r="J20" s="427"/>
      <c r="K20" s="428"/>
      <c r="L20" s="400"/>
      <c r="M20" s="429"/>
      <c r="N20" s="430"/>
      <c r="O20" s="425"/>
      <c r="P20" s="426"/>
      <c r="Q20" s="427"/>
      <c r="R20" s="431"/>
      <c r="S20" s="432"/>
      <c r="T20" s="433"/>
      <c r="U20" s="454"/>
      <c r="V20" s="455"/>
      <c r="W20" s="456"/>
      <c r="X20" s="437" t="str">
        <f t="shared" ref="X20:X70" si="17">$A$4&amp;A20&amp;$U$4&amp;U20&amp;$V$4&amp;V20&amp;$W$4&amp;W20</f>
        <v xml:space="preserve">In the percentage of households with an acceptable FCS (indicative of IPC Phase 1&amp;2) is %, the percentage of households with a borderline FCS (indicative of IPC Phase 3) is %, the percentage of households with a poor FCS (indicative of IPC Phase 4+) is </v>
      </c>
      <c r="Y20" s="438"/>
      <c r="Z20" s="439"/>
      <c r="AA20" s="440"/>
      <c r="AB20" s="440" t="str">
        <f t="shared" si="2"/>
        <v>In the percentage of households having food diversity indicative of Phase 1 and 2 is of %, the percentage having a food diversity indicative phase 3 is of %, and the percentage having a food diversity indicative of  Phase 4 and 5 is of %.</v>
      </c>
      <c r="AC20" s="441"/>
      <c r="AD20" s="442"/>
      <c r="AE20" s="443"/>
      <c r="AF20" s="444"/>
      <c r="AG20" s="432"/>
      <c r="AH20"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0" s="441"/>
      <c r="AJ20" s="442"/>
      <c r="AK20" s="445"/>
      <c r="AL20"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0" s="446"/>
      <c r="AN20" s="447"/>
      <c r="AO20" s="448"/>
      <c r="AP20" s="449"/>
      <c r="AQ20"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0" s="451"/>
      <c r="AS20" s="451"/>
      <c r="AT20" s="451"/>
      <c r="AU20" s="451"/>
      <c r="AV20" s="451"/>
      <c r="AW20" s="451" t="str">
        <f t="shared" si="6"/>
        <v>Inin the last 30 days (because of a lack of food) the % of HH that begged is%, the proportion that sold last female animal is %, and the percentage of HH that engaged in illegal income earning activities such as theft and prostitution was %</v>
      </c>
      <c r="AX20" s="451"/>
      <c r="AY20" s="451"/>
      <c r="AZ20" s="451"/>
      <c r="BA20" s="451"/>
      <c r="BB20" s="451" t="str">
        <f t="shared" si="7"/>
        <v>In the percentage of HH eating 0 meal per day is of %, the percentage of HH eating 1 meal per day is of %, the percentage of HH eating 2 meals per day is of  %, the percentage of HH eating 3 meals per day is of %</v>
      </c>
      <c r="BC20" s="451"/>
      <c r="BD20" s="451"/>
      <c r="BE20" s="451"/>
      <c r="BF20" s="451"/>
      <c r="BG20"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0" s="452"/>
      <c r="BI20" s="452"/>
      <c r="BJ20" s="452"/>
      <c r="BK20" s="452"/>
      <c r="BL20" s="452" t="str">
        <f t="shared" si="9"/>
        <v>InRazon de desplazamientois intercommuncal conflict for % is armed confluct for % is natural disaster for is search for services such as  (health, education, etc.)%</v>
      </c>
      <c r="BM20" s="452"/>
      <c r="BN20" s="452"/>
      <c r="BO20" s="452"/>
      <c r="BP20" s="452"/>
      <c r="BQ20" s="452"/>
      <c r="BR20" s="452"/>
      <c r="BS20" s="452" t="str">
        <f t="shared" si="10"/>
        <v>InGasto en alimentoIs less than 65% for % Is less than 65% for % %</v>
      </c>
      <c r="BT20" s="452"/>
      <c r="BU20" s="452"/>
      <c r="BV20" s="452"/>
      <c r="BW20" s="452"/>
      <c r="BX20" s="452" t="str">
        <f t="shared" si="11"/>
        <v>Fuentes de granos basicos consumidosInwas market for %, was own production for%, was HFA for %, was gifts for%</v>
      </c>
      <c r="BY20" s="452"/>
      <c r="BZ20" s="452" t="str">
        <f t="shared" si="12"/>
        <v xml:space="preserve">In%planted in the last agricultural season </v>
      </c>
      <c r="CA20" s="452"/>
      <c r="CB20" s="452"/>
      <c r="CC20" s="452"/>
      <c r="CD20" s="452"/>
      <c r="CE20" s="452" t="str">
        <f t="shared" si="13"/>
        <v>InThe percentage of HH that experienced a shock in the last month is %</v>
      </c>
      <c r="CF20" s="452"/>
      <c r="CG20" s="452"/>
      <c r="CH20" s="452"/>
      <c r="CI20" s="452"/>
      <c r="CJ20" s="452" t="str">
        <f t="shared" si="14"/>
        <v>Inthe percentage of HH with access to improved water sources ( including boreholes, piped water, covered wells) is %</v>
      </c>
      <c r="CK20" s="452"/>
      <c r="CL20" s="452" t="str">
        <f t="shared" si="15"/>
        <v>Inthe percentage of HH treating water is %</v>
      </c>
      <c r="CM20" s="452"/>
      <c r="CN20" s="452"/>
      <c r="CO20" s="452"/>
      <c r="CP20" s="20" t="str">
        <f t="shared" si="16"/>
        <v>Inthe percentage of hh with imrpoved water on premises is %, the percentage of HH who have to travel less than 30 minutes to access improved water is %, the percentage of HH that have to travel more than 30 minutes to access improved water is %</v>
      </c>
      <c r="CQ20" s="20"/>
      <c r="CR20" s="20"/>
      <c r="CS20" s="20"/>
      <c r="CT20" s="20"/>
      <c r="CU20" s="20"/>
      <c r="CV20" s="20"/>
      <c r="CW20" s="20"/>
    </row>
    <row r="21" spans="1:101" ht="23.1" customHeight="1">
      <c r="A21" s="419"/>
      <c r="B21" s="420"/>
      <c r="C21" s="421"/>
      <c r="D21" s="422"/>
      <c r="E21" s="453"/>
      <c r="F21" s="423"/>
      <c r="G21" s="424"/>
      <c r="H21" s="425"/>
      <c r="I21" s="426"/>
      <c r="J21" s="427"/>
      <c r="K21" s="428"/>
      <c r="L21" s="400"/>
      <c r="M21" s="429"/>
      <c r="N21" s="430"/>
      <c r="O21" s="425"/>
      <c r="P21" s="426"/>
      <c r="Q21" s="427"/>
      <c r="R21" s="431"/>
      <c r="S21" s="432"/>
      <c r="T21" s="433"/>
      <c r="U21" s="454"/>
      <c r="V21" s="455"/>
      <c r="W21" s="456"/>
      <c r="X21"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1" s="438"/>
      <c r="Z21" s="439"/>
      <c r="AA21" s="440"/>
      <c r="AB21" s="440" t="str">
        <f t="shared" si="2"/>
        <v>In the percentage of households having food diversity indicative of Phase 1 and 2 is of %, the percentage having a food diversity indicative phase 3 is of %, and the percentage having a food diversity indicative of  Phase 4 and 5 is of %.</v>
      </c>
      <c r="AC21" s="441"/>
      <c r="AD21" s="442"/>
      <c r="AE21" s="443"/>
      <c r="AF21" s="444"/>
      <c r="AG21" s="432"/>
      <c r="AH21"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1" s="441"/>
      <c r="AJ21" s="442"/>
      <c r="AK21" s="445"/>
      <c r="AL21"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1" s="446"/>
      <c r="AN21" s="447"/>
      <c r="AO21" s="448"/>
      <c r="AP21" s="449"/>
      <c r="AQ21"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1" s="451"/>
      <c r="AS21" s="451"/>
      <c r="AT21" s="451"/>
      <c r="AU21" s="451"/>
      <c r="AV21" s="451"/>
      <c r="AW21" s="451" t="str">
        <f t="shared" si="6"/>
        <v>Inin the last 30 days (because of a lack of food) the % of HH that begged is%, the proportion that sold last female animal is %, and the percentage of HH that engaged in illegal income earning activities such as theft and prostitution was %</v>
      </c>
      <c r="AX21" s="451"/>
      <c r="AY21" s="451"/>
      <c r="AZ21" s="451"/>
      <c r="BA21" s="451"/>
      <c r="BB21" s="451" t="str">
        <f t="shared" si="7"/>
        <v>In the percentage of HH eating 0 meal per day is of %, the percentage of HH eating 1 meal per day is of %, the percentage of HH eating 2 meals per day is of  %, the percentage of HH eating 3 meals per day is of %</v>
      </c>
      <c r="BC21" s="451"/>
      <c r="BD21" s="451"/>
      <c r="BE21" s="451"/>
      <c r="BF21" s="451"/>
      <c r="BG21"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1" s="452"/>
      <c r="BI21" s="452"/>
      <c r="BJ21" s="452"/>
      <c r="BK21" s="452"/>
      <c r="BL21" s="452" t="str">
        <f t="shared" si="9"/>
        <v>InRazon de desplazamientois intercommuncal conflict for % is armed confluct for % is natural disaster for is search for services such as  (health, education, etc.)%</v>
      </c>
      <c r="BM21" s="452"/>
      <c r="BN21" s="452"/>
      <c r="BO21" s="452"/>
      <c r="BP21" s="452"/>
      <c r="BQ21" s="452"/>
      <c r="BR21" s="452"/>
      <c r="BS21" s="452" t="str">
        <f t="shared" si="10"/>
        <v>InGasto en alimentoIs less than 65% for % Is less than 65% for % %</v>
      </c>
      <c r="BT21" s="452"/>
      <c r="BU21" s="452"/>
      <c r="BV21" s="452"/>
      <c r="BW21" s="452"/>
      <c r="BX21" s="452" t="str">
        <f t="shared" si="11"/>
        <v>Fuentes de granos basicos consumidosInwas market for %, was own production for%, was HFA for %, was gifts for%</v>
      </c>
      <c r="BY21" s="452"/>
      <c r="BZ21" s="452" t="str">
        <f t="shared" si="12"/>
        <v xml:space="preserve">In%planted in the last agricultural season </v>
      </c>
      <c r="CA21" s="452"/>
      <c r="CB21" s="452"/>
      <c r="CC21" s="452"/>
      <c r="CD21" s="452"/>
      <c r="CE21" s="452" t="str">
        <f t="shared" si="13"/>
        <v>InThe percentage of HH that experienced a shock in the last month is %</v>
      </c>
      <c r="CF21" s="452"/>
      <c r="CG21" s="452"/>
      <c r="CH21" s="452"/>
      <c r="CI21" s="452"/>
      <c r="CJ21" s="452" t="str">
        <f t="shared" si="14"/>
        <v>Inthe percentage of HH with access to improved water sources ( including boreholes, piped water, covered wells) is %</v>
      </c>
      <c r="CK21" s="452"/>
      <c r="CL21" s="452" t="str">
        <f t="shared" si="15"/>
        <v>Inthe percentage of HH treating water is %</v>
      </c>
      <c r="CM21" s="452"/>
      <c r="CN21" s="452"/>
      <c r="CO21" s="452"/>
      <c r="CP21" s="20" t="str">
        <f t="shared" si="16"/>
        <v>Inthe percentage of hh with imrpoved water on premises is %, the percentage of HH who have to travel less than 30 minutes to access improved water is %, the percentage of HH that have to travel more than 30 minutes to access improved water is %</v>
      </c>
      <c r="CQ21" s="20"/>
      <c r="CR21" s="20"/>
      <c r="CS21" s="20"/>
      <c r="CT21" s="20"/>
      <c r="CU21" s="20"/>
      <c r="CV21" s="20"/>
      <c r="CW21" s="20"/>
    </row>
    <row r="22" spans="1:101" ht="24.95" customHeight="1">
      <c r="A22" s="419"/>
      <c r="B22" s="420"/>
      <c r="C22" s="421"/>
      <c r="D22" s="422"/>
      <c r="E22" s="453"/>
      <c r="F22" s="423"/>
      <c r="G22" s="424"/>
      <c r="H22" s="425"/>
      <c r="I22" s="426"/>
      <c r="J22" s="427"/>
      <c r="K22" s="428"/>
      <c r="L22" s="400"/>
      <c r="M22" s="429"/>
      <c r="N22" s="430"/>
      <c r="O22" s="425"/>
      <c r="P22" s="426"/>
      <c r="Q22" s="427"/>
      <c r="R22" s="431"/>
      <c r="S22" s="432"/>
      <c r="T22" s="433"/>
      <c r="U22" s="454"/>
      <c r="V22" s="455"/>
      <c r="W22" s="456"/>
      <c r="X22"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2" s="438"/>
      <c r="Z22" s="439"/>
      <c r="AA22" s="440"/>
      <c r="AB22" s="440" t="str">
        <f t="shared" si="2"/>
        <v>In the percentage of households having food diversity indicative of Phase 1 and 2 is of %, the percentage having a food diversity indicative phase 3 is of %, and the percentage having a food diversity indicative of  Phase 4 and 5 is of %.</v>
      </c>
      <c r="AC22" s="441"/>
      <c r="AD22" s="442"/>
      <c r="AE22" s="443"/>
      <c r="AF22" s="444"/>
      <c r="AG22" s="432"/>
      <c r="AH22"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2" s="441"/>
      <c r="AJ22" s="442"/>
      <c r="AK22" s="445"/>
      <c r="AL22"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2" s="446"/>
      <c r="AN22" s="447"/>
      <c r="AO22" s="448"/>
      <c r="AP22" s="449"/>
      <c r="AQ22"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2" s="451"/>
      <c r="AS22" s="451"/>
      <c r="AT22" s="451"/>
      <c r="AU22" s="451"/>
      <c r="AV22" s="451"/>
      <c r="AW22" s="451" t="str">
        <f t="shared" si="6"/>
        <v>Inin the last 30 days (because of a lack of food) the % of HH that begged is%, the proportion that sold last female animal is %, and the percentage of HH that engaged in illegal income earning activities such as theft and prostitution was %</v>
      </c>
      <c r="AX22" s="451"/>
      <c r="AY22" s="451"/>
      <c r="AZ22" s="451"/>
      <c r="BA22" s="451"/>
      <c r="BB22" s="451" t="str">
        <f t="shared" si="7"/>
        <v>In the percentage of HH eating 0 meal per day is of %, the percentage of HH eating 1 meal per day is of %, the percentage of HH eating 2 meals per day is of  %, the percentage of HH eating 3 meals per day is of %</v>
      </c>
      <c r="BC22" s="451"/>
      <c r="BD22" s="451"/>
      <c r="BE22" s="451"/>
      <c r="BF22" s="451"/>
      <c r="BG22"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2" s="452"/>
      <c r="BI22" s="452"/>
      <c r="BJ22" s="452"/>
      <c r="BK22" s="452"/>
      <c r="BL22" s="452" t="str">
        <f t="shared" si="9"/>
        <v>InRazon de desplazamientois intercommuncal conflict for % is armed confluct for % is natural disaster for is search for services such as  (health, education, etc.)%</v>
      </c>
      <c r="BM22" s="452"/>
      <c r="BN22" s="452"/>
      <c r="BO22" s="452"/>
      <c r="BP22" s="452"/>
      <c r="BQ22" s="452"/>
      <c r="BR22" s="452"/>
      <c r="BS22" s="452" t="str">
        <f t="shared" si="10"/>
        <v>InGasto en alimentoIs less than 65% for % Is less than 65% for % %</v>
      </c>
      <c r="BT22" s="452"/>
      <c r="BU22" s="452"/>
      <c r="BV22" s="452"/>
      <c r="BW22" s="452"/>
      <c r="BX22" s="452" t="str">
        <f t="shared" si="11"/>
        <v>Fuentes de granos basicos consumidosInwas market for %, was own production for%, was HFA for %, was gifts for%</v>
      </c>
      <c r="BY22" s="452"/>
      <c r="BZ22" s="452" t="str">
        <f t="shared" si="12"/>
        <v xml:space="preserve">In%planted in the last agricultural season </v>
      </c>
      <c r="CA22" s="452"/>
      <c r="CB22" s="452"/>
      <c r="CC22" s="452"/>
      <c r="CD22" s="452"/>
      <c r="CE22" s="452" t="str">
        <f t="shared" si="13"/>
        <v>InThe percentage of HH that experienced a shock in the last month is %</v>
      </c>
      <c r="CF22" s="452"/>
      <c r="CG22" s="452"/>
      <c r="CH22" s="452"/>
      <c r="CI22" s="452"/>
      <c r="CJ22" s="452" t="str">
        <f t="shared" si="14"/>
        <v>Inthe percentage of HH with access to improved water sources ( including boreholes, piped water, covered wells) is %</v>
      </c>
      <c r="CK22" s="452"/>
      <c r="CL22" s="452" t="str">
        <f t="shared" si="15"/>
        <v>Inthe percentage of HH treating water is %</v>
      </c>
      <c r="CM22" s="452"/>
      <c r="CN22" s="452"/>
      <c r="CO22" s="452"/>
      <c r="CP22" s="20" t="str">
        <f t="shared" si="16"/>
        <v>Inthe percentage of hh with imrpoved water on premises is %, the percentage of HH who have to travel less than 30 minutes to access improved water is %, the percentage of HH that have to travel more than 30 minutes to access improved water is %</v>
      </c>
      <c r="CQ22" s="20"/>
      <c r="CR22" s="20"/>
      <c r="CS22" s="20"/>
      <c r="CT22" s="20"/>
      <c r="CU22" s="20"/>
      <c r="CV22" s="20"/>
      <c r="CW22" s="20"/>
    </row>
    <row r="23" spans="1:101" ht="20.100000000000001" customHeight="1">
      <c r="A23" s="419"/>
      <c r="B23" s="420"/>
      <c r="C23" s="421"/>
      <c r="D23" s="422"/>
      <c r="E23" s="453"/>
      <c r="F23" s="423"/>
      <c r="G23" s="424"/>
      <c r="H23" s="425"/>
      <c r="I23" s="426"/>
      <c r="J23" s="427"/>
      <c r="K23" s="428"/>
      <c r="L23" s="400"/>
      <c r="M23" s="429"/>
      <c r="N23" s="430"/>
      <c r="O23" s="425"/>
      <c r="P23" s="426"/>
      <c r="Q23" s="427"/>
      <c r="R23" s="431"/>
      <c r="S23" s="432"/>
      <c r="T23" s="433"/>
      <c r="U23" s="454"/>
      <c r="V23" s="455"/>
      <c r="W23" s="456"/>
      <c r="X23"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3" s="438"/>
      <c r="Z23" s="439"/>
      <c r="AA23" s="440"/>
      <c r="AB23" s="440" t="str">
        <f t="shared" si="2"/>
        <v>In the percentage of households having food diversity indicative of Phase 1 and 2 is of %, the percentage having a food diversity indicative phase 3 is of %, and the percentage having a food diversity indicative of  Phase 4 and 5 is of %.</v>
      </c>
      <c r="AC23" s="441"/>
      <c r="AD23" s="442"/>
      <c r="AE23" s="443"/>
      <c r="AF23" s="444"/>
      <c r="AG23" s="432"/>
      <c r="AH23"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3" s="441"/>
      <c r="AJ23" s="442"/>
      <c r="AK23" s="445"/>
      <c r="AL23"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3" s="446"/>
      <c r="AN23" s="447"/>
      <c r="AO23" s="448"/>
      <c r="AP23" s="449"/>
      <c r="AQ23"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3" s="451"/>
      <c r="AS23" s="451"/>
      <c r="AT23" s="451"/>
      <c r="AU23" s="451"/>
      <c r="AV23" s="451"/>
      <c r="AW23" s="451" t="str">
        <f t="shared" si="6"/>
        <v>Inin the last 30 days (because of a lack of food) the % of HH that begged is%, the proportion that sold last female animal is %, and the percentage of HH that engaged in illegal income earning activities such as theft and prostitution was %</v>
      </c>
      <c r="AX23" s="451"/>
      <c r="AY23" s="451"/>
      <c r="AZ23" s="451"/>
      <c r="BA23" s="451"/>
      <c r="BB23" s="451" t="str">
        <f t="shared" si="7"/>
        <v>In the percentage of HH eating 0 meal per day is of %, the percentage of HH eating 1 meal per day is of %, the percentage of HH eating 2 meals per day is of  %, the percentage of HH eating 3 meals per day is of %</v>
      </c>
      <c r="BC23" s="451"/>
      <c r="BD23" s="451"/>
      <c r="BE23" s="451"/>
      <c r="BF23" s="451"/>
      <c r="BG23"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3" s="452"/>
      <c r="BI23" s="452"/>
      <c r="BJ23" s="452"/>
      <c r="BK23" s="452"/>
      <c r="BL23" s="452" t="str">
        <f t="shared" si="9"/>
        <v>InRazon de desplazamientois intercommuncal conflict for % is armed confluct for % is natural disaster for is search for services such as  (health, education, etc.)%</v>
      </c>
      <c r="BM23" s="452"/>
      <c r="BN23" s="452"/>
      <c r="BO23" s="452"/>
      <c r="BP23" s="452"/>
      <c r="BQ23" s="452"/>
      <c r="BR23" s="452"/>
      <c r="BS23" s="452" t="str">
        <f t="shared" si="10"/>
        <v>InGasto en alimentoIs less than 65% for % Is less than 65% for % %</v>
      </c>
      <c r="BT23" s="452"/>
      <c r="BU23" s="452"/>
      <c r="BV23" s="452"/>
      <c r="BW23" s="452"/>
      <c r="BX23" s="452" t="str">
        <f t="shared" si="11"/>
        <v>Fuentes de granos basicos consumidosInwas market for %, was own production for%, was HFA for %, was gifts for%</v>
      </c>
      <c r="BY23" s="452"/>
      <c r="BZ23" s="452" t="str">
        <f t="shared" si="12"/>
        <v xml:space="preserve">In%planted in the last agricultural season </v>
      </c>
      <c r="CA23" s="452"/>
      <c r="CB23" s="452"/>
      <c r="CC23" s="452"/>
      <c r="CD23" s="452"/>
      <c r="CE23" s="452" t="str">
        <f t="shared" si="13"/>
        <v>InThe percentage of HH that experienced a shock in the last month is %</v>
      </c>
      <c r="CF23" s="452"/>
      <c r="CG23" s="452"/>
      <c r="CH23" s="452"/>
      <c r="CI23" s="452"/>
      <c r="CJ23" s="452" t="str">
        <f t="shared" si="14"/>
        <v>Inthe percentage of HH with access to improved water sources ( including boreholes, piped water, covered wells) is %</v>
      </c>
      <c r="CK23" s="452"/>
      <c r="CL23" s="452" t="str">
        <f t="shared" si="15"/>
        <v>Inthe percentage of HH treating water is %</v>
      </c>
      <c r="CM23" s="452"/>
      <c r="CN23" s="452"/>
      <c r="CO23" s="452"/>
      <c r="CP23" s="20" t="str">
        <f t="shared" si="16"/>
        <v>Inthe percentage of hh with imrpoved water on premises is %, the percentage of HH who have to travel less than 30 minutes to access improved water is %, the percentage of HH that have to travel more than 30 minutes to access improved water is %</v>
      </c>
      <c r="CQ23" s="20"/>
      <c r="CR23" s="20"/>
      <c r="CS23" s="20"/>
      <c r="CT23" s="20"/>
      <c r="CU23" s="20"/>
      <c r="CV23" s="20"/>
      <c r="CW23" s="20"/>
    </row>
    <row r="24" spans="1:101" ht="23.45" customHeight="1">
      <c r="A24" s="419"/>
      <c r="B24" s="420"/>
      <c r="C24" s="421"/>
      <c r="D24" s="422"/>
      <c r="E24" s="453"/>
      <c r="F24" s="423"/>
      <c r="G24" s="424"/>
      <c r="H24" s="425"/>
      <c r="I24" s="426"/>
      <c r="J24" s="427"/>
      <c r="K24" s="428"/>
      <c r="L24" s="400"/>
      <c r="M24" s="429"/>
      <c r="N24" s="430"/>
      <c r="O24" s="425"/>
      <c r="P24" s="426"/>
      <c r="Q24" s="427"/>
      <c r="R24" s="431"/>
      <c r="S24" s="432"/>
      <c r="T24" s="433"/>
      <c r="U24" s="454"/>
      <c r="V24" s="455"/>
      <c r="W24" s="456"/>
      <c r="X24"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4" s="438"/>
      <c r="Z24" s="439"/>
      <c r="AA24" s="440"/>
      <c r="AB24" s="440" t="str">
        <f t="shared" si="2"/>
        <v>In the percentage of households having food diversity indicative of Phase 1 and 2 is of %, the percentage having a food diversity indicative phase 3 is of %, and the percentage having a food diversity indicative of  Phase 4 and 5 is of %.</v>
      </c>
      <c r="AC24" s="441"/>
      <c r="AD24" s="442"/>
      <c r="AE24" s="443"/>
      <c r="AF24" s="444"/>
      <c r="AG24" s="432"/>
      <c r="AH24"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4" s="441"/>
      <c r="AJ24" s="442"/>
      <c r="AK24" s="445"/>
      <c r="AL24"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4" s="446"/>
      <c r="AN24" s="447"/>
      <c r="AO24" s="448"/>
      <c r="AP24" s="449"/>
      <c r="AQ24"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4" s="451"/>
      <c r="AS24" s="451"/>
      <c r="AT24" s="451"/>
      <c r="AU24" s="451"/>
      <c r="AV24" s="451"/>
      <c r="AW24" s="451" t="str">
        <f t="shared" si="6"/>
        <v>Inin the last 30 days (because of a lack of food) the % of HH that begged is%, the proportion that sold last female animal is %, and the percentage of HH that engaged in illegal income earning activities such as theft and prostitution was %</v>
      </c>
      <c r="AX24" s="451"/>
      <c r="AY24" s="451"/>
      <c r="AZ24" s="451"/>
      <c r="BA24" s="451"/>
      <c r="BB24" s="451" t="str">
        <f t="shared" si="7"/>
        <v>In the percentage of HH eating 0 meal per day is of %, the percentage of HH eating 1 meal per day is of %, the percentage of HH eating 2 meals per day is of  %, the percentage of HH eating 3 meals per day is of %</v>
      </c>
      <c r="BC24" s="451"/>
      <c r="BD24" s="451"/>
      <c r="BE24" s="451"/>
      <c r="BF24" s="451"/>
      <c r="BG24"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4" s="452"/>
      <c r="BI24" s="452"/>
      <c r="BJ24" s="452"/>
      <c r="BK24" s="452"/>
      <c r="BL24" s="452" t="str">
        <f t="shared" si="9"/>
        <v>InRazon de desplazamientois intercommuncal conflict for % is armed confluct for % is natural disaster for is search for services such as  (health, education, etc.)%</v>
      </c>
      <c r="BM24" s="452"/>
      <c r="BN24" s="452"/>
      <c r="BO24" s="452"/>
      <c r="BP24" s="452"/>
      <c r="BQ24" s="452"/>
      <c r="BR24" s="452"/>
      <c r="BS24" s="452" t="str">
        <f t="shared" si="10"/>
        <v>InGasto en alimentoIs less than 65% for % Is less than 65% for % %</v>
      </c>
      <c r="BT24" s="452"/>
      <c r="BU24" s="452"/>
      <c r="BV24" s="452"/>
      <c r="BW24" s="452"/>
      <c r="BX24" s="452" t="str">
        <f t="shared" si="11"/>
        <v>Fuentes de granos basicos consumidosInwas market for %, was own production for%, was HFA for %, was gifts for%</v>
      </c>
      <c r="BY24" s="452"/>
      <c r="BZ24" s="452" t="str">
        <f t="shared" si="12"/>
        <v xml:space="preserve">In%planted in the last agricultural season </v>
      </c>
      <c r="CA24" s="452"/>
      <c r="CB24" s="452"/>
      <c r="CC24" s="452"/>
      <c r="CD24" s="452"/>
      <c r="CE24" s="452" t="str">
        <f t="shared" si="13"/>
        <v>InThe percentage of HH that experienced a shock in the last month is %</v>
      </c>
      <c r="CF24" s="452"/>
      <c r="CG24" s="452"/>
      <c r="CH24" s="452"/>
      <c r="CI24" s="452"/>
      <c r="CJ24" s="452" t="str">
        <f t="shared" si="14"/>
        <v>Inthe percentage of HH with access to improved water sources ( including boreholes, piped water, covered wells) is %</v>
      </c>
      <c r="CK24" s="452"/>
      <c r="CL24" s="452" t="str">
        <f t="shared" si="15"/>
        <v>Inthe percentage of HH treating water is %</v>
      </c>
      <c r="CM24" s="452"/>
      <c r="CN24" s="452"/>
      <c r="CO24" s="452"/>
      <c r="CP24" s="20" t="str">
        <f t="shared" si="16"/>
        <v>Inthe percentage of hh with imrpoved water on premises is %, the percentage of HH who have to travel less than 30 minutes to access improved water is %, the percentage of HH that have to travel more than 30 minutes to access improved water is %</v>
      </c>
      <c r="CQ24" s="20"/>
      <c r="CR24" s="20"/>
      <c r="CS24" s="20"/>
      <c r="CT24" s="20"/>
      <c r="CU24" s="20"/>
      <c r="CV24" s="20"/>
      <c r="CW24" s="20"/>
    </row>
    <row r="25" spans="1:101" ht="23.1" customHeight="1">
      <c r="A25" s="419"/>
      <c r="B25" s="420"/>
      <c r="C25" s="421"/>
      <c r="D25" s="422"/>
      <c r="E25" s="453"/>
      <c r="F25" s="423"/>
      <c r="G25" s="424"/>
      <c r="H25" s="425"/>
      <c r="I25" s="426"/>
      <c r="J25" s="427"/>
      <c r="K25" s="428"/>
      <c r="L25" s="400"/>
      <c r="M25" s="429"/>
      <c r="N25" s="430"/>
      <c r="O25" s="425"/>
      <c r="P25" s="426"/>
      <c r="Q25" s="427"/>
      <c r="R25" s="431"/>
      <c r="S25" s="432"/>
      <c r="T25" s="433"/>
      <c r="U25" s="454"/>
      <c r="V25" s="455"/>
      <c r="W25" s="456"/>
      <c r="X25"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5" s="438"/>
      <c r="Z25" s="439"/>
      <c r="AA25" s="440"/>
      <c r="AB25" s="440" t="str">
        <f t="shared" si="2"/>
        <v>In the percentage of households having food diversity indicative of Phase 1 and 2 is of %, the percentage having a food diversity indicative phase 3 is of %, and the percentage having a food diversity indicative of  Phase 4 and 5 is of %.</v>
      </c>
      <c r="AC25" s="441"/>
      <c r="AD25" s="442"/>
      <c r="AE25" s="443"/>
      <c r="AF25" s="444"/>
      <c r="AG25" s="432"/>
      <c r="AH25"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5" s="441"/>
      <c r="AJ25" s="442"/>
      <c r="AK25" s="445"/>
      <c r="AL25"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5" s="446"/>
      <c r="AN25" s="447"/>
      <c r="AO25" s="448"/>
      <c r="AP25" s="449"/>
      <c r="AQ25"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5" s="451"/>
      <c r="AS25" s="451"/>
      <c r="AT25" s="451"/>
      <c r="AU25" s="451"/>
      <c r="AV25" s="451"/>
      <c r="AW25" s="451" t="str">
        <f t="shared" si="6"/>
        <v>Inin the last 30 days (because of a lack of food) the % of HH that begged is%, the proportion that sold last female animal is %, and the percentage of HH that engaged in illegal income earning activities such as theft and prostitution was %</v>
      </c>
      <c r="AX25" s="451"/>
      <c r="AY25" s="451"/>
      <c r="AZ25" s="451"/>
      <c r="BA25" s="451"/>
      <c r="BB25" s="451" t="str">
        <f t="shared" si="7"/>
        <v>In the percentage of HH eating 0 meal per day is of %, the percentage of HH eating 1 meal per day is of %, the percentage of HH eating 2 meals per day is of  %, the percentage of HH eating 3 meals per day is of %</v>
      </c>
      <c r="BC25" s="451"/>
      <c r="BD25" s="451"/>
      <c r="BE25" s="451"/>
      <c r="BF25" s="451"/>
      <c r="BG25"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5" s="452"/>
      <c r="BI25" s="452"/>
      <c r="BJ25" s="452"/>
      <c r="BK25" s="452"/>
      <c r="BL25" s="452" t="str">
        <f t="shared" si="9"/>
        <v>InRazon de desplazamientois intercommuncal conflict for % is armed confluct for % is natural disaster for is search for services such as  (health, education, etc.)%</v>
      </c>
      <c r="BM25" s="452"/>
      <c r="BN25" s="452"/>
      <c r="BO25" s="452"/>
      <c r="BP25" s="452"/>
      <c r="BQ25" s="452"/>
      <c r="BR25" s="452"/>
      <c r="BS25" s="452" t="str">
        <f t="shared" si="10"/>
        <v>InGasto en alimentoIs less than 65% for % Is less than 65% for % %</v>
      </c>
      <c r="BT25" s="452"/>
      <c r="BU25" s="452"/>
      <c r="BV25" s="452"/>
      <c r="BW25" s="452"/>
      <c r="BX25" s="452" t="str">
        <f t="shared" si="11"/>
        <v>Fuentes de granos basicos consumidosInwas market for %, was own production for%, was HFA for %, was gifts for%</v>
      </c>
      <c r="BY25" s="452"/>
      <c r="BZ25" s="452" t="str">
        <f t="shared" si="12"/>
        <v xml:space="preserve">In%planted in the last agricultural season </v>
      </c>
      <c r="CA25" s="452"/>
      <c r="CB25" s="452"/>
      <c r="CC25" s="452"/>
      <c r="CD25" s="452"/>
      <c r="CE25" s="452" t="str">
        <f t="shared" si="13"/>
        <v>InThe percentage of HH that experienced a shock in the last month is %</v>
      </c>
      <c r="CF25" s="452"/>
      <c r="CG25" s="452"/>
      <c r="CH25" s="452"/>
      <c r="CI25" s="452"/>
      <c r="CJ25" s="452" t="str">
        <f t="shared" si="14"/>
        <v>Inthe percentage of HH with access to improved water sources ( including boreholes, piped water, covered wells) is %</v>
      </c>
      <c r="CK25" s="452"/>
      <c r="CL25" s="452" t="str">
        <f t="shared" si="15"/>
        <v>Inthe percentage of HH treating water is %</v>
      </c>
      <c r="CM25" s="452"/>
      <c r="CN25" s="452"/>
      <c r="CO25" s="452"/>
      <c r="CP25" s="20" t="str">
        <f t="shared" si="16"/>
        <v>Inthe percentage of hh with imrpoved water on premises is %, the percentage of HH who have to travel less than 30 minutes to access improved water is %, the percentage of HH that have to travel more than 30 minutes to access improved water is %</v>
      </c>
      <c r="CQ25" s="20"/>
      <c r="CR25" s="20"/>
      <c r="CS25" s="20"/>
      <c r="CT25" s="20"/>
      <c r="CU25" s="20"/>
      <c r="CV25" s="20"/>
      <c r="CW25" s="20"/>
    </row>
    <row r="26" spans="1:101" ht="20.45" customHeight="1">
      <c r="A26" s="419"/>
      <c r="B26" s="420"/>
      <c r="C26" s="458"/>
      <c r="D26" s="459"/>
      <c r="E26" s="460"/>
      <c r="F26" s="423"/>
      <c r="G26" s="424"/>
      <c r="H26" s="425"/>
      <c r="I26" s="426"/>
      <c r="J26" s="427"/>
      <c r="K26" s="428"/>
      <c r="L26" s="400"/>
      <c r="M26" s="429"/>
      <c r="N26" s="430"/>
      <c r="O26" s="425"/>
      <c r="P26" s="426"/>
      <c r="Q26" s="427"/>
      <c r="R26" s="431"/>
      <c r="S26" s="432"/>
      <c r="T26" s="433"/>
      <c r="U26" s="454"/>
      <c r="V26" s="455"/>
      <c r="W26" s="456"/>
      <c r="X26"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6" s="438"/>
      <c r="Z26" s="439"/>
      <c r="AA26" s="440"/>
      <c r="AB26" s="440" t="str">
        <f t="shared" si="2"/>
        <v>In the percentage of households having food diversity indicative of Phase 1 and 2 is of %, the percentage having a food diversity indicative phase 3 is of %, and the percentage having a food diversity indicative of  Phase 4 and 5 is of %.</v>
      </c>
      <c r="AC26" s="441"/>
      <c r="AD26" s="442"/>
      <c r="AE26" s="443"/>
      <c r="AF26" s="444"/>
      <c r="AG26" s="432"/>
      <c r="AH26"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6" s="441"/>
      <c r="AJ26" s="442"/>
      <c r="AK26" s="445"/>
      <c r="AL26"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6" s="446"/>
      <c r="AN26" s="447"/>
      <c r="AO26" s="448"/>
      <c r="AP26" s="449"/>
      <c r="AQ26"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6" s="451"/>
      <c r="AS26" s="451"/>
      <c r="AT26" s="451"/>
      <c r="AU26" s="451"/>
      <c r="AV26" s="451"/>
      <c r="AW26" s="451" t="str">
        <f t="shared" si="6"/>
        <v>Inin the last 30 days (because of a lack of food) the % of HH that begged is%, the proportion that sold last female animal is %, and the percentage of HH that engaged in illegal income earning activities such as theft and prostitution was %</v>
      </c>
      <c r="AX26" s="451"/>
      <c r="AY26" s="451"/>
      <c r="AZ26" s="451"/>
      <c r="BA26" s="451"/>
      <c r="BB26" s="451" t="str">
        <f t="shared" si="7"/>
        <v>In the percentage of HH eating 0 meal per day is of %, the percentage of HH eating 1 meal per day is of %, the percentage of HH eating 2 meals per day is of  %, the percentage of HH eating 3 meals per day is of %</v>
      </c>
      <c r="BC26" s="451"/>
      <c r="BD26" s="451"/>
      <c r="BE26" s="451"/>
      <c r="BF26" s="451"/>
      <c r="BG26"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6" s="452"/>
      <c r="BI26" s="452"/>
      <c r="BJ26" s="452"/>
      <c r="BK26" s="452"/>
      <c r="BL26" s="452" t="str">
        <f t="shared" si="9"/>
        <v>InRazon de desplazamientois intercommuncal conflict for % is armed confluct for % is natural disaster for is search for services such as  (health, education, etc.)%</v>
      </c>
      <c r="BM26" s="452"/>
      <c r="BN26" s="452"/>
      <c r="BO26" s="452"/>
      <c r="BP26" s="452"/>
      <c r="BQ26" s="452"/>
      <c r="BR26" s="452"/>
      <c r="BS26" s="452" t="str">
        <f t="shared" si="10"/>
        <v>InGasto en alimentoIs less than 65% for % Is less than 65% for % %</v>
      </c>
      <c r="BT26" s="452"/>
      <c r="BU26" s="452"/>
      <c r="BV26" s="452"/>
      <c r="BW26" s="452"/>
      <c r="BX26" s="452" t="str">
        <f t="shared" si="11"/>
        <v>Fuentes de granos basicos consumidosInwas market for %, was own production for%, was HFA for %, was gifts for%</v>
      </c>
      <c r="BY26" s="452"/>
      <c r="BZ26" s="452" t="str">
        <f t="shared" si="12"/>
        <v xml:space="preserve">In%planted in the last agricultural season </v>
      </c>
      <c r="CA26" s="452"/>
      <c r="CB26" s="452"/>
      <c r="CC26" s="452"/>
      <c r="CD26" s="452"/>
      <c r="CE26" s="452" t="str">
        <f t="shared" si="13"/>
        <v>InThe percentage of HH that experienced a shock in the last month is %</v>
      </c>
      <c r="CF26" s="452"/>
      <c r="CG26" s="452"/>
      <c r="CH26" s="452"/>
      <c r="CI26" s="452"/>
      <c r="CJ26" s="452" t="str">
        <f t="shared" si="14"/>
        <v>Inthe percentage of HH with access to improved water sources ( including boreholes, piped water, covered wells) is %</v>
      </c>
      <c r="CK26" s="452"/>
      <c r="CL26" s="452" t="str">
        <f t="shared" si="15"/>
        <v>Inthe percentage of HH treating water is %</v>
      </c>
      <c r="CM26" s="452"/>
      <c r="CN26" s="452"/>
      <c r="CO26" s="452"/>
      <c r="CP26" s="20" t="str">
        <f t="shared" si="16"/>
        <v>Inthe percentage of hh with imrpoved water on premises is %, the percentage of HH who have to travel less than 30 minutes to access improved water is %, the percentage of HH that have to travel more than 30 minutes to access improved water is %</v>
      </c>
      <c r="CQ26" s="20"/>
      <c r="CR26" s="20"/>
      <c r="CS26" s="20"/>
      <c r="CT26" s="20"/>
      <c r="CU26" s="20"/>
      <c r="CV26" s="20"/>
      <c r="CW26" s="20"/>
    </row>
    <row r="27" spans="1:101" ht="21.6" customHeight="1">
      <c r="A27" s="419"/>
      <c r="B27" s="420"/>
      <c r="C27" s="458"/>
      <c r="D27" s="459"/>
      <c r="E27" s="460"/>
      <c r="F27" s="464"/>
      <c r="G27" s="465"/>
      <c r="H27" s="466"/>
      <c r="I27" s="466"/>
      <c r="J27" s="466"/>
      <c r="K27" s="466"/>
      <c r="L27" s="400"/>
      <c r="M27" s="467"/>
      <c r="N27" s="468"/>
      <c r="O27" s="469"/>
      <c r="P27" s="469"/>
      <c r="Q27" s="469"/>
      <c r="R27" s="469"/>
      <c r="S27" s="432"/>
      <c r="T27" s="470"/>
      <c r="U27" s="454"/>
      <c r="V27" s="455"/>
      <c r="W27" s="456"/>
      <c r="X27"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7" s="438"/>
      <c r="Z27" s="439"/>
      <c r="AA27" s="440"/>
      <c r="AB27" s="440" t="str">
        <f t="shared" si="2"/>
        <v>In the percentage of households having food diversity indicative of Phase 1 and 2 is of %, the percentage having a food diversity indicative phase 3 is of %, and the percentage having a food diversity indicative of  Phase 4 and 5 is of %.</v>
      </c>
      <c r="AC27" s="441"/>
      <c r="AD27" s="442"/>
      <c r="AE27" s="443"/>
      <c r="AF27" s="444"/>
      <c r="AG27" s="432"/>
      <c r="AH27"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7" s="441"/>
      <c r="AJ27" s="442"/>
      <c r="AK27" s="445"/>
      <c r="AL27"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7" s="446"/>
      <c r="AN27" s="447"/>
      <c r="AO27" s="448"/>
      <c r="AP27" s="449"/>
      <c r="AQ27"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7" s="451"/>
      <c r="AS27" s="451"/>
      <c r="AT27" s="451"/>
      <c r="AU27" s="451"/>
      <c r="AV27" s="451"/>
      <c r="AW27" s="451" t="str">
        <f t="shared" si="6"/>
        <v>Inin the last 30 days (because of a lack of food) the % of HH that begged is%, the proportion that sold last female animal is %, and the percentage of HH that engaged in illegal income earning activities such as theft and prostitution was %</v>
      </c>
      <c r="AX27" s="451"/>
      <c r="AY27" s="451"/>
      <c r="AZ27" s="451"/>
      <c r="BA27" s="451"/>
      <c r="BB27" s="451" t="str">
        <f t="shared" si="7"/>
        <v>In the percentage of HH eating 0 meal per day is of %, the percentage of HH eating 1 meal per day is of %, the percentage of HH eating 2 meals per day is of  %, the percentage of HH eating 3 meals per day is of %</v>
      </c>
      <c r="BC27" s="451"/>
      <c r="BD27" s="451"/>
      <c r="BE27" s="451"/>
      <c r="BF27" s="451"/>
      <c r="BG27"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7" s="452"/>
      <c r="BI27" s="452"/>
      <c r="BJ27" s="452"/>
      <c r="BK27" s="452"/>
      <c r="BL27" s="452" t="str">
        <f t="shared" si="9"/>
        <v>InRazon de desplazamientois intercommuncal conflict for % is armed confluct for % is natural disaster for is search for services such as  (health, education, etc.)%</v>
      </c>
      <c r="BM27" s="452"/>
      <c r="BN27" s="452"/>
      <c r="BO27" s="452"/>
      <c r="BP27" s="452"/>
      <c r="BQ27" s="452"/>
      <c r="BR27" s="452"/>
      <c r="BS27" s="452" t="str">
        <f t="shared" si="10"/>
        <v>InGasto en alimentoIs less than 65% for % Is less than 65% for % %</v>
      </c>
      <c r="BT27" s="452"/>
      <c r="BU27" s="452"/>
      <c r="BV27" s="452"/>
      <c r="BW27" s="452"/>
      <c r="BX27" s="452" t="str">
        <f t="shared" si="11"/>
        <v>Fuentes de granos basicos consumidosInwas market for %, was own production for%, was HFA for %, was gifts for%</v>
      </c>
      <c r="BY27" s="452"/>
      <c r="BZ27" s="452" t="str">
        <f t="shared" si="12"/>
        <v xml:space="preserve">In%planted in the last agricultural season </v>
      </c>
      <c r="CA27" s="452"/>
      <c r="CB27" s="452"/>
      <c r="CC27" s="452"/>
      <c r="CD27" s="452"/>
      <c r="CE27" s="452" t="str">
        <f t="shared" si="13"/>
        <v>InThe percentage of HH that experienced a shock in the last month is %</v>
      </c>
      <c r="CF27" s="452"/>
      <c r="CG27" s="452"/>
      <c r="CH27" s="452"/>
      <c r="CI27" s="452"/>
      <c r="CJ27" s="452" t="str">
        <f t="shared" si="14"/>
        <v>Inthe percentage of HH with access to improved water sources ( including boreholes, piped water, covered wells) is %</v>
      </c>
      <c r="CK27" s="452"/>
      <c r="CL27" s="452" t="str">
        <f t="shared" si="15"/>
        <v>Inthe percentage of HH treating water is %</v>
      </c>
      <c r="CM27" s="452"/>
      <c r="CN27" s="452"/>
      <c r="CO27" s="452"/>
      <c r="CP27" s="20" t="str">
        <f t="shared" si="16"/>
        <v>Inthe percentage of hh with imrpoved water on premises is %, the percentage of HH who have to travel less than 30 minutes to access improved water is %, the percentage of HH that have to travel more than 30 minutes to access improved water is %</v>
      </c>
      <c r="CQ27" s="20"/>
      <c r="CR27" s="20"/>
      <c r="CS27" s="20"/>
      <c r="CT27" s="20"/>
      <c r="CU27" s="20"/>
      <c r="CV27" s="20"/>
      <c r="CW27" s="20"/>
    </row>
    <row r="28" spans="1:101" ht="20.100000000000001" customHeight="1">
      <c r="A28" s="419"/>
      <c r="B28" s="420"/>
      <c r="C28" s="461"/>
      <c r="D28" s="462"/>
      <c r="E28" s="463"/>
      <c r="F28" s="423"/>
      <c r="G28" s="424"/>
      <c r="H28" s="425"/>
      <c r="I28" s="426"/>
      <c r="J28" s="427"/>
      <c r="K28" s="428"/>
      <c r="L28" s="400"/>
      <c r="M28" s="429"/>
      <c r="N28" s="430"/>
      <c r="O28" s="425"/>
      <c r="P28" s="426"/>
      <c r="Q28" s="427"/>
      <c r="R28" s="431"/>
      <c r="S28" s="432"/>
      <c r="T28" s="433"/>
      <c r="U28" s="454"/>
      <c r="V28" s="455"/>
      <c r="W28" s="456"/>
      <c r="X28"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8" s="438"/>
      <c r="Z28" s="439"/>
      <c r="AA28" s="440"/>
      <c r="AB28" s="440" t="str">
        <f t="shared" si="2"/>
        <v>In the percentage of households having food diversity indicative of Phase 1 and 2 is of %, the percentage having a food diversity indicative phase 3 is of %, and the percentage having a food diversity indicative of  Phase 4 and 5 is of %.</v>
      </c>
      <c r="AC28" s="441"/>
      <c r="AD28" s="442"/>
      <c r="AE28" s="443"/>
      <c r="AF28" s="444"/>
      <c r="AG28" s="432"/>
      <c r="AH28"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8" s="441"/>
      <c r="AJ28" s="442"/>
      <c r="AK28" s="445"/>
      <c r="AL28"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8" s="446"/>
      <c r="AN28" s="447"/>
      <c r="AO28" s="448"/>
      <c r="AP28" s="449"/>
      <c r="AQ28"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8" s="451"/>
      <c r="AS28" s="451"/>
      <c r="AT28" s="451"/>
      <c r="AU28" s="451"/>
      <c r="AV28" s="451"/>
      <c r="AW28" s="451" t="str">
        <f t="shared" si="6"/>
        <v>Inin the last 30 days (because of a lack of food) the % of HH that begged is%, the proportion that sold last female animal is %, and the percentage of HH that engaged in illegal income earning activities such as theft and prostitution was %</v>
      </c>
      <c r="AX28" s="451"/>
      <c r="AY28" s="451"/>
      <c r="AZ28" s="451"/>
      <c r="BA28" s="451"/>
      <c r="BB28" s="451" t="str">
        <f t="shared" si="7"/>
        <v>In the percentage of HH eating 0 meal per day is of %, the percentage of HH eating 1 meal per day is of %, the percentage of HH eating 2 meals per day is of  %, the percentage of HH eating 3 meals per day is of %</v>
      </c>
      <c r="BC28" s="451"/>
      <c r="BD28" s="451"/>
      <c r="BE28" s="451"/>
      <c r="BF28" s="451"/>
      <c r="BG28"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8" s="452"/>
      <c r="BI28" s="452"/>
      <c r="BJ28" s="452"/>
      <c r="BK28" s="452"/>
      <c r="BL28" s="452" t="str">
        <f t="shared" si="9"/>
        <v>InRazon de desplazamientois intercommuncal conflict for % is armed confluct for % is natural disaster for is search for services such as  (health, education, etc.)%</v>
      </c>
      <c r="BM28" s="452"/>
      <c r="BN28" s="452"/>
      <c r="BO28" s="452"/>
      <c r="BP28" s="452"/>
      <c r="BQ28" s="452"/>
      <c r="BR28" s="452"/>
      <c r="BS28" s="452" t="str">
        <f t="shared" si="10"/>
        <v>InGasto en alimentoIs less than 65% for % Is less than 65% for % %</v>
      </c>
      <c r="BT28" s="452"/>
      <c r="BU28" s="452"/>
      <c r="BV28" s="452"/>
      <c r="BW28" s="452"/>
      <c r="BX28" s="452" t="str">
        <f t="shared" si="11"/>
        <v>Fuentes de granos basicos consumidosInwas market for %, was own production for%, was HFA for %, was gifts for%</v>
      </c>
      <c r="BY28" s="452"/>
      <c r="BZ28" s="452" t="str">
        <f t="shared" si="12"/>
        <v xml:space="preserve">In%planted in the last agricultural season </v>
      </c>
      <c r="CA28" s="452"/>
      <c r="CB28" s="452"/>
      <c r="CC28" s="452"/>
      <c r="CD28" s="452"/>
      <c r="CE28" s="452" t="str">
        <f t="shared" si="13"/>
        <v>InThe percentage of HH that experienced a shock in the last month is %</v>
      </c>
      <c r="CF28" s="452"/>
      <c r="CG28" s="452"/>
      <c r="CH28" s="452"/>
      <c r="CI28" s="452"/>
      <c r="CJ28" s="452" t="str">
        <f t="shared" si="14"/>
        <v>Inthe percentage of HH with access to improved water sources ( including boreholes, piped water, covered wells) is %</v>
      </c>
      <c r="CK28" s="452"/>
      <c r="CL28" s="452" t="str">
        <f t="shared" si="15"/>
        <v>Inthe percentage of HH treating water is %</v>
      </c>
      <c r="CM28" s="452"/>
      <c r="CN28" s="452"/>
      <c r="CO28" s="452"/>
      <c r="CP28" s="20" t="str">
        <f t="shared" si="16"/>
        <v>Inthe percentage of hh with imrpoved water on premises is %, the percentage of HH who have to travel less than 30 minutes to access improved water is %, the percentage of HH that have to travel more than 30 minutes to access improved water is %</v>
      </c>
      <c r="CQ28" s="20"/>
      <c r="CR28" s="20"/>
      <c r="CS28" s="20"/>
      <c r="CT28" s="20"/>
      <c r="CU28" s="20"/>
      <c r="CV28" s="20"/>
      <c r="CW28" s="20"/>
    </row>
    <row r="29" spans="1:101" ht="31.5" customHeight="1">
      <c r="A29" s="419"/>
      <c r="B29" s="420"/>
      <c r="C29" s="458"/>
      <c r="D29" s="459"/>
      <c r="E29" s="460"/>
      <c r="F29" s="423"/>
      <c r="G29" s="424"/>
      <c r="H29" s="425"/>
      <c r="I29" s="426"/>
      <c r="J29" s="427"/>
      <c r="K29" s="428"/>
      <c r="L29" s="400"/>
      <c r="M29" s="429"/>
      <c r="N29" s="430"/>
      <c r="O29" s="425"/>
      <c r="P29" s="426"/>
      <c r="Q29" s="427"/>
      <c r="R29" s="431"/>
      <c r="S29" s="432"/>
      <c r="T29" s="433"/>
      <c r="U29" s="454"/>
      <c r="V29" s="455"/>
      <c r="W29" s="456"/>
      <c r="X29"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9" s="438"/>
      <c r="Z29" s="439"/>
      <c r="AA29" s="440"/>
      <c r="AB29" s="440" t="str">
        <f t="shared" si="2"/>
        <v>In the percentage of households having food diversity indicative of Phase 1 and 2 is of %, the percentage having a food diversity indicative phase 3 is of %, and the percentage having a food diversity indicative of  Phase 4 and 5 is of %.</v>
      </c>
      <c r="AC29" s="441"/>
      <c r="AD29" s="442"/>
      <c r="AE29" s="443"/>
      <c r="AF29" s="444"/>
      <c r="AG29" s="432"/>
      <c r="AH29"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9" s="441"/>
      <c r="AJ29" s="442"/>
      <c r="AK29" s="445"/>
      <c r="AL29"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9" s="446"/>
      <c r="AN29" s="447"/>
      <c r="AO29" s="448"/>
      <c r="AP29" s="449"/>
      <c r="AQ29"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9" s="451"/>
      <c r="AS29" s="451"/>
      <c r="AT29" s="451"/>
      <c r="AU29" s="451"/>
      <c r="AV29" s="451"/>
      <c r="AW29" s="451" t="str">
        <f t="shared" si="6"/>
        <v>Inin the last 30 days (because of a lack of food) the % of HH that begged is%, the proportion that sold last female animal is %, and the percentage of HH that engaged in illegal income earning activities such as theft and prostitution was %</v>
      </c>
      <c r="AX29" s="451"/>
      <c r="AY29" s="451"/>
      <c r="AZ29" s="451"/>
      <c r="BA29" s="451"/>
      <c r="BB29" s="451" t="str">
        <f t="shared" si="7"/>
        <v>In the percentage of HH eating 0 meal per day is of %, the percentage of HH eating 1 meal per day is of %, the percentage of HH eating 2 meals per day is of  %, the percentage of HH eating 3 meals per day is of %</v>
      </c>
      <c r="BC29" s="451"/>
      <c r="BD29" s="451"/>
      <c r="BE29" s="451"/>
      <c r="BF29" s="451"/>
      <c r="BG29"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9" s="452"/>
      <c r="BI29" s="452"/>
      <c r="BJ29" s="452"/>
      <c r="BK29" s="452"/>
      <c r="BL29" s="452" t="str">
        <f t="shared" si="9"/>
        <v>InRazon de desplazamientois intercommuncal conflict for % is armed confluct for % is natural disaster for is search for services such as  (health, education, etc.)%</v>
      </c>
      <c r="BM29" s="452"/>
      <c r="BN29" s="452"/>
      <c r="BO29" s="452"/>
      <c r="BP29" s="452"/>
      <c r="BQ29" s="452"/>
      <c r="BR29" s="452"/>
      <c r="BS29" s="452" t="str">
        <f t="shared" si="10"/>
        <v>InGasto en alimentoIs less than 65% for % Is less than 65% for % %</v>
      </c>
      <c r="BT29" s="452"/>
      <c r="BU29" s="452"/>
      <c r="BV29" s="452"/>
      <c r="BW29" s="452"/>
      <c r="BX29" s="452" t="str">
        <f t="shared" si="11"/>
        <v>Fuentes de granos basicos consumidosInwas market for %, was own production for%, was HFA for %, was gifts for%</v>
      </c>
      <c r="BY29" s="452"/>
      <c r="BZ29" s="452" t="str">
        <f t="shared" si="12"/>
        <v xml:space="preserve">In%planted in the last agricultural season </v>
      </c>
      <c r="CA29" s="452"/>
      <c r="CB29" s="452"/>
      <c r="CC29" s="452"/>
      <c r="CD29" s="452"/>
      <c r="CE29" s="452" t="str">
        <f t="shared" si="13"/>
        <v>InThe percentage of HH that experienced a shock in the last month is %</v>
      </c>
      <c r="CF29" s="452"/>
      <c r="CG29" s="452"/>
      <c r="CH29" s="452"/>
      <c r="CI29" s="452"/>
      <c r="CJ29" s="452" t="str">
        <f t="shared" si="14"/>
        <v>Inthe percentage of HH with access to improved water sources ( including boreholes, piped water, covered wells) is %</v>
      </c>
      <c r="CK29" s="452"/>
      <c r="CL29" s="452" t="str">
        <f t="shared" si="15"/>
        <v>Inthe percentage of HH treating water is %</v>
      </c>
      <c r="CM29" s="452"/>
      <c r="CN29" s="452"/>
      <c r="CO29" s="452"/>
      <c r="CP29" s="20" t="str">
        <f t="shared" si="16"/>
        <v>Inthe percentage of hh with imrpoved water on premises is %, the percentage of HH who have to travel less than 30 minutes to access improved water is %, the percentage of HH that have to travel more than 30 minutes to access improved water is %</v>
      </c>
      <c r="CQ29" s="20"/>
      <c r="CR29" s="20"/>
      <c r="CS29" s="20"/>
      <c r="CT29" s="20"/>
      <c r="CU29" s="20"/>
      <c r="CV29" s="20"/>
      <c r="CW29" s="20"/>
    </row>
    <row r="30" spans="1:101" ht="23.1" customHeight="1">
      <c r="A30" s="419"/>
      <c r="B30" s="420"/>
      <c r="C30" s="458"/>
      <c r="D30" s="459"/>
      <c r="E30" s="460"/>
      <c r="F30" s="423"/>
      <c r="G30" s="424"/>
      <c r="H30" s="425"/>
      <c r="I30" s="426"/>
      <c r="J30" s="427"/>
      <c r="K30" s="428"/>
      <c r="L30" s="400"/>
      <c r="M30" s="429"/>
      <c r="N30" s="430"/>
      <c r="O30" s="425"/>
      <c r="P30" s="426"/>
      <c r="Q30" s="427"/>
      <c r="R30" s="431"/>
      <c r="S30" s="432"/>
      <c r="T30" s="433"/>
      <c r="U30" s="454"/>
      <c r="V30" s="455"/>
      <c r="W30" s="456"/>
      <c r="X30"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0" s="438"/>
      <c r="Z30" s="439"/>
      <c r="AA30" s="440"/>
      <c r="AB30" s="440" t="str">
        <f t="shared" si="2"/>
        <v>In the percentage of households having food diversity indicative of Phase 1 and 2 is of %, the percentage having a food diversity indicative phase 3 is of %, and the percentage having a food diversity indicative of  Phase 4 and 5 is of %.</v>
      </c>
      <c r="AC30" s="441"/>
      <c r="AD30" s="442"/>
      <c r="AE30" s="443"/>
      <c r="AF30" s="444"/>
      <c r="AG30" s="432"/>
      <c r="AH30"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0" s="441"/>
      <c r="AJ30" s="442"/>
      <c r="AK30" s="445"/>
      <c r="AL30"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0" s="446"/>
      <c r="AN30" s="447"/>
      <c r="AO30" s="448"/>
      <c r="AP30" s="449"/>
      <c r="AQ30"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0" s="451"/>
      <c r="AS30" s="451"/>
      <c r="AT30" s="451"/>
      <c r="AU30" s="451"/>
      <c r="AV30" s="451"/>
      <c r="AW30" s="451" t="str">
        <f t="shared" si="6"/>
        <v>Inin the last 30 days (because of a lack of food) the % of HH that begged is%, the proportion that sold last female animal is %, and the percentage of HH that engaged in illegal income earning activities such as theft and prostitution was %</v>
      </c>
      <c r="AX30" s="451"/>
      <c r="AY30" s="451"/>
      <c r="AZ30" s="451"/>
      <c r="BA30" s="451"/>
      <c r="BB30" s="451" t="str">
        <f t="shared" si="7"/>
        <v>In the percentage of HH eating 0 meal per day is of %, the percentage of HH eating 1 meal per day is of %, the percentage of HH eating 2 meals per day is of  %, the percentage of HH eating 3 meals per day is of %</v>
      </c>
      <c r="BC30" s="451"/>
      <c r="BD30" s="451"/>
      <c r="BE30" s="451"/>
      <c r="BF30" s="451"/>
      <c r="BG30"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0" s="452"/>
      <c r="BI30" s="452"/>
      <c r="BJ30" s="452"/>
      <c r="BK30" s="452"/>
      <c r="BL30" s="452" t="str">
        <f t="shared" si="9"/>
        <v>InRazon de desplazamientois intercommuncal conflict for % is armed confluct for % is natural disaster for is search for services such as  (health, education, etc.)%</v>
      </c>
      <c r="BM30" s="452"/>
      <c r="BN30" s="452"/>
      <c r="BO30" s="452"/>
      <c r="BP30" s="452"/>
      <c r="BQ30" s="452"/>
      <c r="BR30" s="452"/>
      <c r="BS30" s="452" t="str">
        <f t="shared" si="10"/>
        <v>InGasto en alimentoIs less than 65% for % Is less than 65% for % %</v>
      </c>
      <c r="BT30" s="452"/>
      <c r="BU30" s="452"/>
      <c r="BV30" s="452"/>
      <c r="BW30" s="452"/>
      <c r="BX30" s="452" t="str">
        <f t="shared" si="11"/>
        <v>Fuentes de granos basicos consumidosInwas market for %, was own production for%, was HFA for %, was gifts for%</v>
      </c>
      <c r="BY30" s="452"/>
      <c r="BZ30" s="452" t="str">
        <f t="shared" si="12"/>
        <v xml:space="preserve">In%planted in the last agricultural season </v>
      </c>
      <c r="CA30" s="452"/>
      <c r="CB30" s="452"/>
      <c r="CC30" s="452"/>
      <c r="CD30" s="452"/>
      <c r="CE30" s="452" t="str">
        <f t="shared" si="13"/>
        <v>InThe percentage of HH that experienced a shock in the last month is %</v>
      </c>
      <c r="CF30" s="452"/>
      <c r="CG30" s="452"/>
      <c r="CH30" s="452"/>
      <c r="CI30" s="452"/>
      <c r="CJ30" s="452" t="str">
        <f t="shared" si="14"/>
        <v>Inthe percentage of HH with access to improved water sources ( including boreholes, piped water, covered wells) is %</v>
      </c>
      <c r="CK30" s="452"/>
      <c r="CL30" s="452" t="str">
        <f t="shared" si="15"/>
        <v>Inthe percentage of HH treating water is %</v>
      </c>
      <c r="CM30" s="452"/>
      <c r="CN30" s="452"/>
      <c r="CO30" s="452"/>
      <c r="CP30" s="20" t="str">
        <f t="shared" si="16"/>
        <v>Inthe percentage of hh with imrpoved water on premises is %, the percentage of HH who have to travel less than 30 minutes to access improved water is %, the percentage of HH that have to travel more than 30 minutes to access improved water is %</v>
      </c>
      <c r="CQ30" s="20"/>
      <c r="CR30" s="20"/>
      <c r="CS30" s="20"/>
      <c r="CT30" s="20"/>
      <c r="CU30" s="20"/>
      <c r="CV30" s="20"/>
      <c r="CW30" s="20"/>
    </row>
    <row r="31" spans="1:101" ht="23.45" customHeight="1">
      <c r="A31" s="419"/>
      <c r="B31" s="420"/>
      <c r="C31" s="458"/>
      <c r="D31" s="459"/>
      <c r="E31" s="460"/>
      <c r="F31" s="423"/>
      <c r="G31" s="424"/>
      <c r="H31" s="425"/>
      <c r="I31" s="426"/>
      <c r="J31" s="427"/>
      <c r="K31" s="428"/>
      <c r="L31" s="400"/>
      <c r="M31" s="429"/>
      <c r="N31" s="430"/>
      <c r="O31" s="425"/>
      <c r="P31" s="426"/>
      <c r="Q31" s="427"/>
      <c r="R31" s="431"/>
      <c r="S31" s="432"/>
      <c r="T31" s="433"/>
      <c r="U31" s="454"/>
      <c r="V31" s="455"/>
      <c r="W31" s="456"/>
      <c r="X31"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1" s="438"/>
      <c r="Z31" s="439"/>
      <c r="AA31" s="440"/>
      <c r="AB31" s="440" t="str">
        <f t="shared" si="2"/>
        <v>In the percentage of households having food diversity indicative of Phase 1 and 2 is of %, the percentage having a food diversity indicative phase 3 is of %, and the percentage having a food diversity indicative of  Phase 4 and 5 is of %.</v>
      </c>
      <c r="AC31" s="441"/>
      <c r="AD31" s="442"/>
      <c r="AE31" s="443"/>
      <c r="AF31" s="444"/>
      <c r="AG31" s="432"/>
      <c r="AH31"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1" s="441"/>
      <c r="AJ31" s="442"/>
      <c r="AK31" s="445"/>
      <c r="AL31"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1" s="446"/>
      <c r="AN31" s="447"/>
      <c r="AO31" s="448"/>
      <c r="AP31" s="449"/>
      <c r="AQ31"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1" s="451"/>
      <c r="AS31" s="451"/>
      <c r="AT31" s="451"/>
      <c r="AU31" s="451"/>
      <c r="AV31" s="451"/>
      <c r="AW31" s="451" t="str">
        <f t="shared" si="6"/>
        <v>Inin the last 30 days (because of a lack of food) the % of HH that begged is%, the proportion that sold last female animal is %, and the percentage of HH that engaged in illegal income earning activities such as theft and prostitution was %</v>
      </c>
      <c r="AX31" s="451"/>
      <c r="AY31" s="451"/>
      <c r="AZ31" s="451"/>
      <c r="BA31" s="451"/>
      <c r="BB31" s="451" t="str">
        <f t="shared" si="7"/>
        <v>In the percentage of HH eating 0 meal per day is of %, the percentage of HH eating 1 meal per day is of %, the percentage of HH eating 2 meals per day is of  %, the percentage of HH eating 3 meals per day is of %</v>
      </c>
      <c r="BC31" s="451"/>
      <c r="BD31" s="451"/>
      <c r="BE31" s="451"/>
      <c r="BF31" s="451"/>
      <c r="BG31"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1" s="452"/>
      <c r="BI31" s="452"/>
      <c r="BJ31" s="452"/>
      <c r="BK31" s="452"/>
      <c r="BL31" s="452" t="str">
        <f t="shared" si="9"/>
        <v>InRazon de desplazamientois intercommuncal conflict for % is armed confluct for % is natural disaster for is search for services such as  (health, education, etc.)%</v>
      </c>
      <c r="BM31" s="452"/>
      <c r="BN31" s="452"/>
      <c r="BO31" s="452"/>
      <c r="BP31" s="452"/>
      <c r="BQ31" s="452"/>
      <c r="BR31" s="452"/>
      <c r="BS31" s="452" t="str">
        <f t="shared" si="10"/>
        <v>InGasto en alimentoIs less than 65% for % Is less than 65% for % %</v>
      </c>
      <c r="BT31" s="452"/>
      <c r="BU31" s="452"/>
      <c r="BV31" s="452"/>
      <c r="BW31" s="452"/>
      <c r="BX31" s="452" t="str">
        <f t="shared" si="11"/>
        <v>Fuentes de granos basicos consumidosInwas market for %, was own production for%, was HFA for %, was gifts for%</v>
      </c>
      <c r="BY31" s="452"/>
      <c r="BZ31" s="452" t="str">
        <f t="shared" si="12"/>
        <v xml:space="preserve">In%planted in the last agricultural season </v>
      </c>
      <c r="CA31" s="452"/>
      <c r="CB31" s="452"/>
      <c r="CC31" s="452"/>
      <c r="CD31" s="452"/>
      <c r="CE31" s="452" t="str">
        <f t="shared" si="13"/>
        <v>InThe percentage of HH that experienced a shock in the last month is %</v>
      </c>
      <c r="CF31" s="452"/>
      <c r="CG31" s="452"/>
      <c r="CH31" s="452"/>
      <c r="CI31" s="452"/>
      <c r="CJ31" s="452" t="str">
        <f t="shared" si="14"/>
        <v>Inthe percentage of HH with access to improved water sources ( including boreholes, piped water, covered wells) is %</v>
      </c>
      <c r="CK31" s="452"/>
      <c r="CL31" s="452" t="str">
        <f t="shared" si="15"/>
        <v>Inthe percentage of HH treating water is %</v>
      </c>
      <c r="CM31" s="452"/>
      <c r="CN31" s="452"/>
      <c r="CO31" s="452"/>
      <c r="CP31" s="20" t="str">
        <f t="shared" si="16"/>
        <v>Inthe percentage of hh with imrpoved water on premises is %, the percentage of HH who have to travel less than 30 minutes to access improved water is %, the percentage of HH that have to travel more than 30 minutes to access improved water is %</v>
      </c>
      <c r="CQ31" s="20"/>
      <c r="CR31" s="20"/>
      <c r="CS31" s="20"/>
      <c r="CT31" s="20"/>
      <c r="CU31" s="20"/>
      <c r="CV31" s="20"/>
      <c r="CW31" s="20"/>
    </row>
    <row r="32" spans="1:101" ht="26.45" customHeight="1">
      <c r="A32" s="419"/>
      <c r="B32" s="420"/>
      <c r="C32" s="458"/>
      <c r="D32" s="459"/>
      <c r="E32" s="460"/>
      <c r="F32" s="423"/>
      <c r="G32" s="424"/>
      <c r="H32" s="425"/>
      <c r="I32" s="426"/>
      <c r="J32" s="427"/>
      <c r="K32" s="428"/>
      <c r="L32" s="400"/>
      <c r="M32" s="429"/>
      <c r="N32" s="430"/>
      <c r="O32" s="425"/>
      <c r="P32" s="426"/>
      <c r="Q32" s="427"/>
      <c r="R32" s="431"/>
      <c r="S32" s="432"/>
      <c r="T32" s="433"/>
      <c r="U32" s="454"/>
      <c r="V32" s="455"/>
      <c r="W32" s="456"/>
      <c r="X32"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2" s="438"/>
      <c r="Z32" s="439"/>
      <c r="AA32" s="440"/>
      <c r="AB32" s="440" t="str">
        <f t="shared" si="2"/>
        <v>In the percentage of households having food diversity indicative of Phase 1 and 2 is of %, the percentage having a food diversity indicative phase 3 is of %, and the percentage having a food diversity indicative of  Phase 4 and 5 is of %.</v>
      </c>
      <c r="AC32" s="441"/>
      <c r="AD32" s="442"/>
      <c r="AE32" s="443"/>
      <c r="AF32" s="444"/>
      <c r="AG32" s="432"/>
      <c r="AH32"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2" s="441"/>
      <c r="AJ32" s="442"/>
      <c r="AK32" s="445"/>
      <c r="AL32"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2" s="446"/>
      <c r="AN32" s="447"/>
      <c r="AO32" s="448"/>
      <c r="AP32" s="449"/>
      <c r="AQ32"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2" s="451"/>
      <c r="AS32" s="451"/>
      <c r="AT32" s="451"/>
      <c r="AU32" s="451"/>
      <c r="AV32" s="451"/>
      <c r="AW32" s="451" t="str">
        <f t="shared" si="6"/>
        <v>Inin the last 30 days (because of a lack of food) the % of HH that begged is%, the proportion that sold last female animal is %, and the percentage of HH that engaged in illegal income earning activities such as theft and prostitution was %</v>
      </c>
      <c r="AX32" s="451"/>
      <c r="AY32" s="451"/>
      <c r="AZ32" s="451"/>
      <c r="BA32" s="451"/>
      <c r="BB32" s="451" t="str">
        <f t="shared" si="7"/>
        <v>In the percentage of HH eating 0 meal per day is of %, the percentage of HH eating 1 meal per day is of %, the percentage of HH eating 2 meals per day is of  %, the percentage of HH eating 3 meals per day is of %</v>
      </c>
      <c r="BC32" s="451"/>
      <c r="BD32" s="451"/>
      <c r="BE32" s="451"/>
      <c r="BF32" s="451"/>
      <c r="BG32"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2" s="452"/>
      <c r="BI32" s="452"/>
      <c r="BJ32" s="452"/>
      <c r="BK32" s="452"/>
      <c r="BL32" s="452" t="str">
        <f t="shared" si="9"/>
        <v>InRazon de desplazamientois intercommuncal conflict for % is armed confluct for % is natural disaster for is search for services such as  (health, education, etc.)%</v>
      </c>
      <c r="BM32" s="452"/>
      <c r="BN32" s="452"/>
      <c r="BO32" s="452"/>
      <c r="BP32" s="452"/>
      <c r="BQ32" s="452"/>
      <c r="BR32" s="452"/>
      <c r="BS32" s="452" t="str">
        <f t="shared" si="10"/>
        <v>InGasto en alimentoIs less than 65% for % Is less than 65% for % %</v>
      </c>
      <c r="BT32" s="452"/>
      <c r="BU32" s="452"/>
      <c r="BV32" s="452"/>
      <c r="BW32" s="452"/>
      <c r="BX32" s="452" t="str">
        <f t="shared" si="11"/>
        <v>Fuentes de granos basicos consumidosInwas market for %, was own production for%, was HFA for %, was gifts for%</v>
      </c>
      <c r="BY32" s="452"/>
      <c r="BZ32" s="452" t="str">
        <f t="shared" si="12"/>
        <v xml:space="preserve">In%planted in the last agricultural season </v>
      </c>
      <c r="CA32" s="452"/>
      <c r="CB32" s="452"/>
      <c r="CC32" s="452"/>
      <c r="CD32" s="452"/>
      <c r="CE32" s="452" t="str">
        <f t="shared" si="13"/>
        <v>InThe percentage of HH that experienced a shock in the last month is %</v>
      </c>
      <c r="CF32" s="452"/>
      <c r="CG32" s="452"/>
      <c r="CH32" s="452"/>
      <c r="CI32" s="452"/>
      <c r="CJ32" s="452" t="str">
        <f t="shared" si="14"/>
        <v>Inthe percentage of HH with access to improved water sources ( including boreholes, piped water, covered wells) is %</v>
      </c>
      <c r="CK32" s="452"/>
      <c r="CL32" s="452" t="str">
        <f t="shared" si="15"/>
        <v>Inthe percentage of HH treating water is %</v>
      </c>
      <c r="CM32" s="452"/>
      <c r="CN32" s="452"/>
      <c r="CO32" s="452"/>
      <c r="CP32" s="20" t="str">
        <f t="shared" si="16"/>
        <v>Inthe percentage of hh with imrpoved water on premises is %, the percentage of HH who have to travel less than 30 minutes to access improved water is %, the percentage of HH that have to travel more than 30 minutes to access improved water is %</v>
      </c>
      <c r="CQ32" s="20"/>
      <c r="CR32" s="20"/>
      <c r="CS32" s="20"/>
      <c r="CT32" s="20"/>
      <c r="CU32" s="20"/>
      <c r="CV32" s="20"/>
      <c r="CW32" s="20"/>
    </row>
    <row r="33" spans="1:101" ht="21.6" customHeight="1">
      <c r="A33" s="419"/>
      <c r="B33" s="420"/>
      <c r="C33" s="421"/>
      <c r="D33" s="422"/>
      <c r="E33" s="453"/>
      <c r="F33" s="423"/>
      <c r="G33" s="424"/>
      <c r="H33" s="425"/>
      <c r="I33" s="426"/>
      <c r="J33" s="427"/>
      <c r="K33" s="428"/>
      <c r="L33" s="400"/>
      <c r="M33" s="429"/>
      <c r="N33" s="430"/>
      <c r="O33" s="425"/>
      <c r="P33" s="426"/>
      <c r="Q33" s="427"/>
      <c r="R33" s="431"/>
      <c r="S33" s="432"/>
      <c r="T33" s="433"/>
      <c r="U33" s="454"/>
      <c r="V33" s="455"/>
      <c r="W33" s="456"/>
      <c r="X33"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3" s="438"/>
      <c r="Z33" s="439"/>
      <c r="AA33" s="440"/>
      <c r="AB33" s="440" t="str">
        <f t="shared" si="2"/>
        <v>In the percentage of households having food diversity indicative of Phase 1 and 2 is of %, the percentage having a food diversity indicative phase 3 is of %, and the percentage having a food diversity indicative of  Phase 4 and 5 is of %.</v>
      </c>
      <c r="AC33" s="441"/>
      <c r="AD33" s="442"/>
      <c r="AE33" s="443"/>
      <c r="AF33" s="444"/>
      <c r="AG33" s="432"/>
      <c r="AH33"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3" s="441"/>
      <c r="AJ33" s="442"/>
      <c r="AK33" s="445"/>
      <c r="AL33"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3" s="446"/>
      <c r="AN33" s="447"/>
      <c r="AO33" s="448"/>
      <c r="AP33" s="449"/>
      <c r="AQ33"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3" s="451"/>
      <c r="AS33" s="451"/>
      <c r="AT33" s="451"/>
      <c r="AU33" s="451"/>
      <c r="AV33" s="451"/>
      <c r="AW33" s="451" t="str">
        <f t="shared" si="6"/>
        <v>Inin the last 30 days (because of a lack of food) the % of HH that begged is%, the proportion that sold last female animal is %, and the percentage of HH that engaged in illegal income earning activities such as theft and prostitution was %</v>
      </c>
      <c r="AX33" s="451"/>
      <c r="AY33" s="451"/>
      <c r="AZ33" s="451"/>
      <c r="BA33" s="451"/>
      <c r="BB33" s="451" t="str">
        <f t="shared" si="7"/>
        <v>In the percentage of HH eating 0 meal per day is of %, the percentage of HH eating 1 meal per day is of %, the percentage of HH eating 2 meals per day is of  %, the percentage of HH eating 3 meals per day is of %</v>
      </c>
      <c r="BC33" s="451"/>
      <c r="BD33" s="451"/>
      <c r="BE33" s="451"/>
      <c r="BF33" s="451"/>
      <c r="BG33"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3" s="452"/>
      <c r="BI33" s="452"/>
      <c r="BJ33" s="452"/>
      <c r="BK33" s="452"/>
      <c r="BL33" s="452" t="str">
        <f t="shared" si="9"/>
        <v>InRazon de desplazamientois intercommuncal conflict for % is armed confluct for % is natural disaster for is search for services such as  (health, education, etc.)%</v>
      </c>
      <c r="BM33" s="452"/>
      <c r="BN33" s="452"/>
      <c r="BO33" s="452"/>
      <c r="BP33" s="452"/>
      <c r="BQ33" s="452"/>
      <c r="BR33" s="452"/>
      <c r="BS33" s="452" t="str">
        <f t="shared" si="10"/>
        <v>InGasto en alimentoIs less than 65% for % Is less than 65% for % %</v>
      </c>
      <c r="BT33" s="452"/>
      <c r="BU33" s="452"/>
      <c r="BV33" s="452"/>
      <c r="BW33" s="452"/>
      <c r="BX33" s="452" t="str">
        <f t="shared" si="11"/>
        <v>Fuentes de granos basicos consumidosInwas market for %, was own production for%, was HFA for %, was gifts for%</v>
      </c>
      <c r="BY33" s="452"/>
      <c r="BZ33" s="452" t="str">
        <f t="shared" si="12"/>
        <v xml:space="preserve">In%planted in the last agricultural season </v>
      </c>
      <c r="CA33" s="452"/>
      <c r="CB33" s="452"/>
      <c r="CC33" s="452"/>
      <c r="CD33" s="452"/>
      <c r="CE33" s="452" t="str">
        <f t="shared" si="13"/>
        <v>InThe percentage of HH that experienced a shock in the last month is %</v>
      </c>
      <c r="CF33" s="452"/>
      <c r="CG33" s="452"/>
      <c r="CH33" s="452"/>
      <c r="CI33" s="452"/>
      <c r="CJ33" s="452" t="str">
        <f t="shared" si="14"/>
        <v>Inthe percentage of HH with access to improved water sources ( including boreholes, piped water, covered wells) is %</v>
      </c>
      <c r="CK33" s="452"/>
      <c r="CL33" s="452" t="str">
        <f t="shared" si="15"/>
        <v>Inthe percentage of HH treating water is %</v>
      </c>
      <c r="CM33" s="452"/>
      <c r="CN33" s="452"/>
      <c r="CO33" s="452"/>
      <c r="CP33" s="20" t="str">
        <f t="shared" si="16"/>
        <v>Inthe percentage of hh with imrpoved water on premises is %, the percentage of HH who have to travel less than 30 minutes to access improved water is %, the percentage of HH that have to travel more than 30 minutes to access improved water is %</v>
      </c>
      <c r="CQ33" s="20"/>
      <c r="CR33" s="20"/>
      <c r="CS33" s="20"/>
      <c r="CT33" s="20"/>
      <c r="CU33" s="20"/>
      <c r="CV33" s="20"/>
      <c r="CW33" s="20"/>
    </row>
    <row r="34" spans="1:101" ht="24.95" customHeight="1">
      <c r="A34" s="419"/>
      <c r="B34" s="420"/>
      <c r="C34" s="421"/>
      <c r="D34" s="422"/>
      <c r="E34" s="453"/>
      <c r="F34" s="471"/>
      <c r="G34" s="472"/>
      <c r="H34" s="473"/>
      <c r="I34" s="474"/>
      <c r="J34" s="475"/>
      <c r="K34" s="476"/>
      <c r="L34" s="400"/>
      <c r="M34" s="477"/>
      <c r="N34" s="430"/>
      <c r="O34" s="425"/>
      <c r="P34" s="426"/>
      <c r="Q34" s="427"/>
      <c r="R34" s="431"/>
      <c r="S34" s="432"/>
      <c r="T34" s="433"/>
      <c r="U34" s="454"/>
      <c r="V34" s="455"/>
      <c r="W34" s="456"/>
      <c r="X34"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4" s="438"/>
      <c r="Z34" s="439"/>
      <c r="AA34" s="440"/>
      <c r="AB34" s="440" t="str">
        <f t="shared" si="2"/>
        <v>In the percentage of households having food diversity indicative of Phase 1 and 2 is of %, the percentage having a food diversity indicative phase 3 is of %, and the percentage having a food diversity indicative of  Phase 4 and 5 is of %.</v>
      </c>
      <c r="AC34" s="441"/>
      <c r="AD34" s="442"/>
      <c r="AE34" s="443"/>
      <c r="AF34" s="444"/>
      <c r="AG34" s="432"/>
      <c r="AH34"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4" s="441"/>
      <c r="AJ34" s="442"/>
      <c r="AK34" s="445"/>
      <c r="AL34"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4" s="446"/>
      <c r="AN34" s="447"/>
      <c r="AO34" s="448"/>
      <c r="AP34" s="449"/>
      <c r="AQ34"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4" s="451"/>
      <c r="AS34" s="451"/>
      <c r="AT34" s="451"/>
      <c r="AU34" s="451"/>
      <c r="AV34" s="451"/>
      <c r="AW34" s="451" t="str">
        <f t="shared" si="6"/>
        <v>Inin the last 30 days (because of a lack of food) the % of HH that begged is%, the proportion that sold last female animal is %, and the percentage of HH that engaged in illegal income earning activities such as theft and prostitution was %</v>
      </c>
      <c r="AX34" s="451"/>
      <c r="AY34" s="451"/>
      <c r="AZ34" s="451"/>
      <c r="BA34" s="451"/>
      <c r="BB34" s="451" t="str">
        <f t="shared" si="7"/>
        <v>In the percentage of HH eating 0 meal per day is of %, the percentage of HH eating 1 meal per day is of %, the percentage of HH eating 2 meals per day is of  %, the percentage of HH eating 3 meals per day is of %</v>
      </c>
      <c r="BC34" s="451"/>
      <c r="BD34" s="451"/>
      <c r="BE34" s="451"/>
      <c r="BF34" s="451"/>
      <c r="BG34"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4" s="452"/>
      <c r="BI34" s="452"/>
      <c r="BJ34" s="452"/>
      <c r="BK34" s="452"/>
      <c r="BL34" s="452" t="str">
        <f t="shared" si="9"/>
        <v>InRazon de desplazamientois intercommuncal conflict for % is armed confluct for % is natural disaster for is search for services such as  (health, education, etc.)%</v>
      </c>
      <c r="BM34" s="452"/>
      <c r="BN34" s="452"/>
      <c r="BO34" s="452"/>
      <c r="BP34" s="452"/>
      <c r="BQ34" s="452"/>
      <c r="BR34" s="452"/>
      <c r="BS34" s="452" t="str">
        <f t="shared" si="10"/>
        <v>InGasto en alimentoIs less than 65% for % Is less than 65% for % %</v>
      </c>
      <c r="BT34" s="452"/>
      <c r="BU34" s="452"/>
      <c r="BV34" s="452"/>
      <c r="BW34" s="452"/>
      <c r="BX34" s="452" t="str">
        <f t="shared" si="11"/>
        <v>Fuentes de granos basicos consumidosInwas market for %, was own production for%, was HFA for %, was gifts for%</v>
      </c>
      <c r="BY34" s="452"/>
      <c r="BZ34" s="452" t="str">
        <f t="shared" si="12"/>
        <v xml:space="preserve">In%planted in the last agricultural season </v>
      </c>
      <c r="CA34" s="452"/>
      <c r="CB34" s="452"/>
      <c r="CC34" s="452"/>
      <c r="CD34" s="452"/>
      <c r="CE34" s="452" t="str">
        <f t="shared" si="13"/>
        <v>InThe percentage of HH that experienced a shock in the last month is %</v>
      </c>
      <c r="CF34" s="452"/>
      <c r="CG34" s="452"/>
      <c r="CH34" s="452"/>
      <c r="CI34" s="452"/>
      <c r="CJ34" s="452" t="str">
        <f t="shared" si="14"/>
        <v>Inthe percentage of HH with access to improved water sources ( including boreholes, piped water, covered wells) is %</v>
      </c>
      <c r="CK34" s="452"/>
      <c r="CL34" s="452" t="str">
        <f t="shared" si="15"/>
        <v>Inthe percentage of HH treating water is %</v>
      </c>
      <c r="CM34" s="452"/>
      <c r="CN34" s="452"/>
      <c r="CO34" s="452"/>
      <c r="CP34" s="20" t="str">
        <f t="shared" si="16"/>
        <v>Inthe percentage of hh with imrpoved water on premises is %, the percentage of HH who have to travel less than 30 minutes to access improved water is %, the percentage of HH that have to travel more than 30 minutes to access improved water is %</v>
      </c>
      <c r="CQ34" s="20"/>
      <c r="CR34" s="20"/>
      <c r="CS34" s="20"/>
      <c r="CT34" s="20"/>
      <c r="CU34" s="20"/>
      <c r="CV34" s="20"/>
      <c r="CW34" s="20"/>
    </row>
    <row r="35" spans="1:101" ht="24.95" customHeight="1">
      <c r="A35" s="419"/>
      <c r="B35" s="420"/>
      <c r="C35" s="458"/>
      <c r="D35" s="459"/>
      <c r="E35" s="460"/>
      <c r="F35" s="423"/>
      <c r="G35" s="424"/>
      <c r="H35" s="425"/>
      <c r="I35" s="426"/>
      <c r="J35" s="427"/>
      <c r="K35" s="428"/>
      <c r="L35" s="400"/>
      <c r="M35" s="429"/>
      <c r="N35" s="430"/>
      <c r="O35" s="425"/>
      <c r="P35" s="426"/>
      <c r="Q35" s="427"/>
      <c r="R35" s="431"/>
      <c r="S35" s="432"/>
      <c r="T35" s="433"/>
      <c r="U35" s="454"/>
      <c r="V35" s="455"/>
      <c r="W35" s="456"/>
      <c r="X35"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5" s="438"/>
      <c r="Z35" s="439"/>
      <c r="AA35" s="440"/>
      <c r="AB35" s="440" t="str">
        <f t="shared" si="2"/>
        <v>In the percentage of households having food diversity indicative of Phase 1 and 2 is of %, the percentage having a food diversity indicative phase 3 is of %, and the percentage having a food diversity indicative of  Phase 4 and 5 is of %.</v>
      </c>
      <c r="AC35" s="441"/>
      <c r="AD35" s="442"/>
      <c r="AE35" s="443"/>
      <c r="AF35" s="444"/>
      <c r="AG35" s="432"/>
      <c r="AH35"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5" s="441"/>
      <c r="AJ35" s="442"/>
      <c r="AK35" s="445"/>
      <c r="AL35"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5" s="446"/>
      <c r="AN35" s="447"/>
      <c r="AO35" s="448"/>
      <c r="AP35" s="449"/>
      <c r="AQ35"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5" s="451"/>
      <c r="AS35" s="451"/>
      <c r="AT35" s="451"/>
      <c r="AU35" s="451"/>
      <c r="AV35" s="451"/>
      <c r="AW35" s="451" t="str">
        <f t="shared" si="6"/>
        <v>Inin the last 30 days (because of a lack of food) the % of HH that begged is%, the proportion that sold last female animal is %, and the percentage of HH that engaged in illegal income earning activities such as theft and prostitution was %</v>
      </c>
      <c r="AX35" s="451"/>
      <c r="AY35" s="451"/>
      <c r="AZ35" s="451"/>
      <c r="BA35" s="451"/>
      <c r="BB35" s="451" t="str">
        <f t="shared" si="7"/>
        <v>In the percentage of HH eating 0 meal per day is of %, the percentage of HH eating 1 meal per day is of %, the percentage of HH eating 2 meals per day is of  %, the percentage of HH eating 3 meals per day is of %</v>
      </c>
      <c r="BC35" s="451"/>
      <c r="BD35" s="451"/>
      <c r="BE35" s="451"/>
      <c r="BF35" s="451"/>
      <c r="BG35"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5" s="452"/>
      <c r="BI35" s="452"/>
      <c r="BJ35" s="452"/>
      <c r="BK35" s="452"/>
      <c r="BL35" s="452" t="str">
        <f t="shared" si="9"/>
        <v>InRazon de desplazamientois intercommuncal conflict for % is armed confluct for % is natural disaster for is search for services such as  (health, education, etc.)%</v>
      </c>
      <c r="BM35" s="452"/>
      <c r="BN35" s="452"/>
      <c r="BO35" s="452"/>
      <c r="BP35" s="452"/>
      <c r="BQ35" s="452"/>
      <c r="BR35" s="452"/>
      <c r="BS35" s="452" t="str">
        <f t="shared" si="10"/>
        <v>InGasto en alimentoIs less than 65% for % Is less than 65% for % %</v>
      </c>
      <c r="BT35" s="452"/>
      <c r="BU35" s="452"/>
      <c r="BV35" s="452"/>
      <c r="BW35" s="452"/>
      <c r="BX35" s="452" t="str">
        <f t="shared" si="11"/>
        <v>Fuentes de granos basicos consumidosInwas market for %, was own production for%, was HFA for %, was gifts for%</v>
      </c>
      <c r="BY35" s="452"/>
      <c r="BZ35" s="452" t="str">
        <f t="shared" si="12"/>
        <v xml:space="preserve">In%planted in the last agricultural season </v>
      </c>
      <c r="CA35" s="452"/>
      <c r="CB35" s="452"/>
      <c r="CC35" s="452"/>
      <c r="CD35" s="452"/>
      <c r="CE35" s="452" t="str">
        <f t="shared" si="13"/>
        <v>InThe percentage of HH that experienced a shock in the last month is %</v>
      </c>
      <c r="CF35" s="452"/>
      <c r="CG35" s="452"/>
      <c r="CH35" s="452"/>
      <c r="CI35" s="452"/>
      <c r="CJ35" s="452" t="str">
        <f t="shared" si="14"/>
        <v>Inthe percentage of HH with access to improved water sources ( including boreholes, piped water, covered wells) is %</v>
      </c>
      <c r="CK35" s="452"/>
      <c r="CL35" s="452" t="str">
        <f t="shared" si="15"/>
        <v>Inthe percentage of HH treating water is %</v>
      </c>
      <c r="CM35" s="452"/>
      <c r="CN35" s="452"/>
      <c r="CO35" s="452"/>
      <c r="CP35" s="20" t="str">
        <f t="shared" si="16"/>
        <v>Inthe percentage of hh with imrpoved water on premises is %, the percentage of HH who have to travel less than 30 minutes to access improved water is %, the percentage of HH that have to travel more than 30 minutes to access improved water is %</v>
      </c>
      <c r="CQ35" s="20"/>
      <c r="CR35" s="20"/>
      <c r="CS35" s="20"/>
      <c r="CT35" s="20"/>
      <c r="CU35" s="20"/>
      <c r="CV35" s="20"/>
      <c r="CW35" s="20"/>
    </row>
    <row r="36" spans="1:101" ht="23.1" customHeight="1">
      <c r="A36" s="419"/>
      <c r="B36" s="420"/>
      <c r="C36" s="421"/>
      <c r="D36" s="422"/>
      <c r="E36" s="453"/>
      <c r="F36" s="423"/>
      <c r="G36" s="424"/>
      <c r="H36" s="425"/>
      <c r="I36" s="426"/>
      <c r="J36" s="427"/>
      <c r="K36" s="428"/>
      <c r="L36" s="400"/>
      <c r="M36" s="429"/>
      <c r="N36" s="430"/>
      <c r="O36" s="425"/>
      <c r="P36" s="426"/>
      <c r="Q36" s="427"/>
      <c r="R36" s="431"/>
      <c r="S36" s="432"/>
      <c r="T36" s="433"/>
      <c r="U36" s="454"/>
      <c r="V36" s="455"/>
      <c r="W36" s="456"/>
      <c r="X36"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6" s="438"/>
      <c r="Z36" s="439"/>
      <c r="AA36" s="440"/>
      <c r="AB36" s="440" t="str">
        <f t="shared" si="2"/>
        <v>In the percentage of households having food diversity indicative of Phase 1 and 2 is of %, the percentage having a food diversity indicative phase 3 is of %, and the percentage having a food diversity indicative of  Phase 4 and 5 is of %.</v>
      </c>
      <c r="AC36" s="441"/>
      <c r="AD36" s="442"/>
      <c r="AE36" s="443"/>
      <c r="AF36" s="444"/>
      <c r="AG36" s="432"/>
      <c r="AH36"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6" s="441"/>
      <c r="AJ36" s="442"/>
      <c r="AK36" s="445"/>
      <c r="AL36"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6" s="446"/>
      <c r="AN36" s="447"/>
      <c r="AO36" s="448"/>
      <c r="AP36" s="449"/>
      <c r="AQ36"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6" s="451"/>
      <c r="AS36" s="451"/>
      <c r="AT36" s="451"/>
      <c r="AU36" s="451"/>
      <c r="AV36" s="451"/>
      <c r="AW36" s="451" t="str">
        <f t="shared" si="6"/>
        <v>Inin the last 30 days (because of a lack of food) the % of HH that begged is%, the proportion that sold last female animal is %, and the percentage of HH that engaged in illegal income earning activities such as theft and prostitution was %</v>
      </c>
      <c r="AX36" s="451"/>
      <c r="AY36" s="451"/>
      <c r="AZ36" s="451"/>
      <c r="BA36" s="451"/>
      <c r="BB36" s="451" t="str">
        <f t="shared" si="7"/>
        <v>In the percentage of HH eating 0 meal per day is of %, the percentage of HH eating 1 meal per day is of %, the percentage of HH eating 2 meals per day is of  %, the percentage of HH eating 3 meals per day is of %</v>
      </c>
      <c r="BC36" s="451"/>
      <c r="BD36" s="451"/>
      <c r="BE36" s="451"/>
      <c r="BF36" s="451"/>
      <c r="BG36"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6" s="452"/>
      <c r="BI36" s="452"/>
      <c r="BJ36" s="452"/>
      <c r="BK36" s="452"/>
      <c r="BL36" s="452" t="str">
        <f t="shared" si="9"/>
        <v>InRazon de desplazamientois intercommuncal conflict for % is armed confluct for % is natural disaster for is search for services such as  (health, education, etc.)%</v>
      </c>
      <c r="BM36" s="452"/>
      <c r="BN36" s="452"/>
      <c r="BO36" s="452"/>
      <c r="BP36" s="452"/>
      <c r="BQ36" s="452"/>
      <c r="BR36" s="452"/>
      <c r="BS36" s="452" t="str">
        <f t="shared" si="10"/>
        <v>InGasto en alimentoIs less than 65% for % Is less than 65% for % %</v>
      </c>
      <c r="BT36" s="452"/>
      <c r="BU36" s="452"/>
      <c r="BV36" s="452"/>
      <c r="BW36" s="452"/>
      <c r="BX36" s="452" t="str">
        <f t="shared" si="11"/>
        <v>Fuentes de granos basicos consumidosInwas market for %, was own production for%, was HFA for %, was gifts for%</v>
      </c>
      <c r="BY36" s="452"/>
      <c r="BZ36" s="452" t="str">
        <f t="shared" si="12"/>
        <v xml:space="preserve">In%planted in the last agricultural season </v>
      </c>
      <c r="CA36" s="452"/>
      <c r="CB36" s="452"/>
      <c r="CC36" s="452"/>
      <c r="CD36" s="452"/>
      <c r="CE36" s="452" t="str">
        <f t="shared" si="13"/>
        <v>InThe percentage of HH that experienced a shock in the last month is %</v>
      </c>
      <c r="CF36" s="452"/>
      <c r="CG36" s="452"/>
      <c r="CH36" s="452"/>
      <c r="CI36" s="452"/>
      <c r="CJ36" s="452" t="str">
        <f t="shared" si="14"/>
        <v>Inthe percentage of HH with access to improved water sources ( including boreholes, piped water, covered wells) is %</v>
      </c>
      <c r="CK36" s="452"/>
      <c r="CL36" s="452" t="str">
        <f t="shared" si="15"/>
        <v>Inthe percentage of HH treating water is %</v>
      </c>
      <c r="CM36" s="452"/>
      <c r="CN36" s="452"/>
      <c r="CO36" s="452"/>
      <c r="CP36" s="20" t="str">
        <f t="shared" si="16"/>
        <v>Inthe percentage of hh with imrpoved water on premises is %, the percentage of HH who have to travel less than 30 minutes to access improved water is %, the percentage of HH that have to travel more than 30 minutes to access improved water is %</v>
      </c>
      <c r="CQ36" s="20"/>
      <c r="CR36" s="20"/>
      <c r="CS36" s="20"/>
      <c r="CT36" s="20"/>
      <c r="CU36" s="20"/>
      <c r="CV36" s="20"/>
      <c r="CW36" s="20"/>
    </row>
    <row r="37" spans="1:101" ht="31.5" customHeight="1">
      <c r="A37" s="419"/>
      <c r="B37" s="420"/>
      <c r="C37" s="458"/>
      <c r="D37" s="459"/>
      <c r="E37" s="460"/>
      <c r="F37" s="423"/>
      <c r="G37" s="424"/>
      <c r="H37" s="425"/>
      <c r="I37" s="426"/>
      <c r="J37" s="427"/>
      <c r="K37" s="428"/>
      <c r="L37" s="400"/>
      <c r="M37" s="429"/>
      <c r="N37" s="430"/>
      <c r="O37" s="425"/>
      <c r="P37" s="426"/>
      <c r="Q37" s="427"/>
      <c r="R37" s="431"/>
      <c r="S37" s="432"/>
      <c r="T37" s="433"/>
      <c r="U37" s="454"/>
      <c r="V37" s="455"/>
      <c r="W37" s="456"/>
      <c r="X37"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7" s="438"/>
      <c r="Z37" s="439"/>
      <c r="AA37" s="440"/>
      <c r="AB37" s="440" t="str">
        <f t="shared" si="2"/>
        <v>In the percentage of households having food diversity indicative of Phase 1 and 2 is of %, the percentage having a food diversity indicative phase 3 is of %, and the percentage having a food diversity indicative of  Phase 4 and 5 is of %.</v>
      </c>
      <c r="AC37" s="441"/>
      <c r="AD37" s="442"/>
      <c r="AE37" s="443"/>
      <c r="AF37" s="444"/>
      <c r="AG37" s="432"/>
      <c r="AH37"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7" s="441"/>
      <c r="AJ37" s="442"/>
      <c r="AK37" s="445"/>
      <c r="AL37"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7" s="446"/>
      <c r="AN37" s="447"/>
      <c r="AO37" s="448"/>
      <c r="AP37" s="449"/>
      <c r="AQ37"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7" s="451"/>
      <c r="AS37" s="451"/>
      <c r="AT37" s="451"/>
      <c r="AU37" s="451"/>
      <c r="AV37" s="451"/>
      <c r="AW37" s="451" t="str">
        <f t="shared" si="6"/>
        <v>Inin the last 30 days (because of a lack of food) the % of HH that begged is%, the proportion that sold last female animal is %, and the percentage of HH that engaged in illegal income earning activities such as theft and prostitution was %</v>
      </c>
      <c r="AX37" s="451"/>
      <c r="AY37" s="451"/>
      <c r="AZ37" s="451"/>
      <c r="BA37" s="451"/>
      <c r="BB37" s="451" t="str">
        <f t="shared" si="7"/>
        <v>In the percentage of HH eating 0 meal per day is of %, the percentage of HH eating 1 meal per day is of %, the percentage of HH eating 2 meals per day is of  %, the percentage of HH eating 3 meals per day is of %</v>
      </c>
      <c r="BC37" s="451"/>
      <c r="BD37" s="451"/>
      <c r="BE37" s="451"/>
      <c r="BF37" s="451"/>
      <c r="BG37"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7" s="452"/>
      <c r="BI37" s="452"/>
      <c r="BJ37" s="452"/>
      <c r="BK37" s="452"/>
      <c r="BL37" s="452" t="str">
        <f t="shared" si="9"/>
        <v>InRazon de desplazamientois intercommuncal conflict for % is armed confluct for % is natural disaster for is search for services such as  (health, education, etc.)%</v>
      </c>
      <c r="BM37" s="452"/>
      <c r="BN37" s="452"/>
      <c r="BO37" s="452"/>
      <c r="BP37" s="452"/>
      <c r="BQ37" s="452"/>
      <c r="BR37" s="452"/>
      <c r="BS37" s="452" t="str">
        <f t="shared" si="10"/>
        <v>InGasto en alimentoIs less than 65% for % Is less than 65% for % %</v>
      </c>
      <c r="BT37" s="452"/>
      <c r="BU37" s="452"/>
      <c r="BV37" s="452"/>
      <c r="BW37" s="452"/>
      <c r="BX37" s="452" t="str">
        <f t="shared" si="11"/>
        <v>Fuentes de granos basicos consumidosInwas market for %, was own production for%, was HFA for %, was gifts for%</v>
      </c>
      <c r="BY37" s="452"/>
      <c r="BZ37" s="452" t="str">
        <f t="shared" si="12"/>
        <v xml:space="preserve">In%planted in the last agricultural season </v>
      </c>
      <c r="CA37" s="452"/>
      <c r="CB37" s="452"/>
      <c r="CC37" s="452"/>
      <c r="CD37" s="452"/>
      <c r="CE37" s="452" t="str">
        <f t="shared" si="13"/>
        <v>InThe percentage of HH that experienced a shock in the last month is %</v>
      </c>
      <c r="CF37" s="452"/>
      <c r="CG37" s="452"/>
      <c r="CH37" s="452"/>
      <c r="CI37" s="452"/>
      <c r="CJ37" s="452" t="str">
        <f t="shared" si="14"/>
        <v>Inthe percentage of HH with access to improved water sources ( including boreholes, piped water, covered wells) is %</v>
      </c>
      <c r="CK37" s="452"/>
      <c r="CL37" s="452" t="str">
        <f t="shared" si="15"/>
        <v>Inthe percentage of HH treating water is %</v>
      </c>
      <c r="CM37" s="452"/>
      <c r="CN37" s="452"/>
      <c r="CO37" s="452"/>
      <c r="CP37" s="20" t="str">
        <f t="shared" si="16"/>
        <v>Inthe percentage of hh with imrpoved water on premises is %, the percentage of HH who have to travel less than 30 minutes to access improved water is %, the percentage of HH that have to travel more than 30 minutes to access improved water is %</v>
      </c>
      <c r="CQ37" s="20"/>
      <c r="CR37" s="20"/>
      <c r="CS37" s="20"/>
      <c r="CT37" s="20"/>
      <c r="CU37" s="20"/>
      <c r="CV37" s="20"/>
      <c r="CW37" s="20"/>
    </row>
    <row r="38" spans="1:101" ht="24.6" customHeight="1">
      <c r="A38" s="419"/>
      <c r="B38" s="420"/>
      <c r="C38" s="421"/>
      <c r="D38" s="422"/>
      <c r="E38" s="453"/>
      <c r="F38" s="423"/>
      <c r="G38" s="424"/>
      <c r="H38" s="425"/>
      <c r="I38" s="426"/>
      <c r="J38" s="427"/>
      <c r="K38" s="428"/>
      <c r="L38" s="400"/>
      <c r="M38" s="429"/>
      <c r="N38" s="430"/>
      <c r="O38" s="425"/>
      <c r="P38" s="426"/>
      <c r="Q38" s="427"/>
      <c r="R38" s="431"/>
      <c r="S38" s="432"/>
      <c r="T38" s="433"/>
      <c r="U38" s="438"/>
      <c r="V38" s="439"/>
      <c r="W38" s="440"/>
      <c r="X38"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8" s="438"/>
      <c r="Z38" s="439"/>
      <c r="AA38" s="440"/>
      <c r="AB38" s="440" t="str">
        <f t="shared" si="2"/>
        <v>In the percentage of households having food diversity indicative of Phase 1 and 2 is of %, the percentage having a food diversity indicative phase 3 is of %, and the percentage having a food diversity indicative of  Phase 4 and 5 is of %.</v>
      </c>
      <c r="AC38" s="441"/>
      <c r="AD38" s="442"/>
      <c r="AE38" s="443"/>
      <c r="AF38" s="444"/>
      <c r="AG38" s="432"/>
      <c r="AH38"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8" s="441"/>
      <c r="AJ38" s="442"/>
      <c r="AK38" s="445"/>
      <c r="AL38"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8" s="446"/>
      <c r="AN38" s="447"/>
      <c r="AO38" s="448"/>
      <c r="AP38" s="449"/>
      <c r="AQ38"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8" s="451"/>
      <c r="AS38" s="451"/>
      <c r="AT38" s="451"/>
      <c r="AU38" s="451"/>
      <c r="AV38" s="451"/>
      <c r="AW38" s="451" t="str">
        <f t="shared" si="6"/>
        <v>Inin the last 30 days (because of a lack of food) the % of HH that begged is%, the proportion that sold last female animal is %, and the percentage of HH that engaged in illegal income earning activities such as theft and prostitution was %</v>
      </c>
      <c r="AX38" s="451"/>
      <c r="AY38" s="451"/>
      <c r="AZ38" s="451"/>
      <c r="BA38" s="451"/>
      <c r="BB38" s="451" t="str">
        <f t="shared" si="7"/>
        <v>In the percentage of HH eating 0 meal per day is of %, the percentage of HH eating 1 meal per day is of %, the percentage of HH eating 2 meals per day is of  %, the percentage of HH eating 3 meals per day is of %</v>
      </c>
      <c r="BC38" s="451"/>
      <c r="BD38" s="451"/>
      <c r="BE38" s="451"/>
      <c r="BF38" s="451"/>
      <c r="BG38"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8" s="452"/>
      <c r="BI38" s="452"/>
      <c r="BJ38" s="452"/>
      <c r="BK38" s="452"/>
      <c r="BL38" s="452" t="str">
        <f t="shared" si="9"/>
        <v>InRazon de desplazamientois intercommuncal conflict for % is armed confluct for % is natural disaster for is search for services such as  (health, education, etc.)%</v>
      </c>
      <c r="BM38" s="452"/>
      <c r="BN38" s="452"/>
      <c r="BO38" s="452"/>
      <c r="BP38" s="452"/>
      <c r="BQ38" s="452"/>
      <c r="BR38" s="452"/>
      <c r="BS38" s="452" t="str">
        <f t="shared" si="10"/>
        <v>InGasto en alimentoIs less than 65% for % Is less than 65% for % %</v>
      </c>
      <c r="BT38" s="452"/>
      <c r="BU38" s="452"/>
      <c r="BV38" s="452"/>
      <c r="BW38" s="452"/>
      <c r="BX38" s="452" t="str">
        <f t="shared" si="11"/>
        <v>Fuentes de granos basicos consumidosInwas market for %, was own production for%, was HFA for %, was gifts for%</v>
      </c>
      <c r="BY38" s="452"/>
      <c r="BZ38" s="452" t="str">
        <f t="shared" si="12"/>
        <v xml:space="preserve">In%planted in the last agricultural season </v>
      </c>
      <c r="CA38" s="452"/>
      <c r="CB38" s="452"/>
      <c r="CC38" s="452"/>
      <c r="CD38" s="452"/>
      <c r="CE38" s="452" t="str">
        <f t="shared" si="13"/>
        <v>InThe percentage of HH that experienced a shock in the last month is %</v>
      </c>
      <c r="CF38" s="452"/>
      <c r="CG38" s="452"/>
      <c r="CH38" s="452"/>
      <c r="CI38" s="452"/>
      <c r="CJ38" s="452" t="str">
        <f t="shared" si="14"/>
        <v>Inthe percentage of HH with access to improved water sources ( including boreholes, piped water, covered wells) is %</v>
      </c>
      <c r="CK38" s="452"/>
      <c r="CL38" s="452" t="str">
        <f t="shared" si="15"/>
        <v>Inthe percentage of HH treating water is %</v>
      </c>
      <c r="CM38" s="452"/>
      <c r="CN38" s="452"/>
      <c r="CO38" s="452"/>
      <c r="CP38" s="20" t="str">
        <f t="shared" si="16"/>
        <v>Inthe percentage of hh with imrpoved water on premises is %, the percentage of HH who have to travel less than 30 minutes to access improved water is %, the percentage of HH that have to travel more than 30 minutes to access improved water is %</v>
      </c>
      <c r="CQ38" s="20"/>
      <c r="CR38" s="20"/>
      <c r="CS38" s="20"/>
      <c r="CT38" s="20"/>
      <c r="CU38" s="20"/>
      <c r="CV38" s="20"/>
      <c r="CW38" s="20"/>
    </row>
    <row r="39" spans="1:101" ht="24.6" customHeight="1">
      <c r="A39" s="419"/>
      <c r="B39" s="420"/>
      <c r="C39" s="421"/>
      <c r="D39" s="422"/>
      <c r="E39" s="453"/>
      <c r="F39" s="423"/>
      <c r="G39" s="424"/>
      <c r="H39" s="425"/>
      <c r="I39" s="426"/>
      <c r="J39" s="427"/>
      <c r="K39" s="428"/>
      <c r="L39" s="400"/>
      <c r="M39" s="429"/>
      <c r="N39" s="430"/>
      <c r="O39" s="425"/>
      <c r="P39" s="426"/>
      <c r="Q39" s="427"/>
      <c r="R39" s="431"/>
      <c r="S39" s="432"/>
      <c r="T39" s="433"/>
      <c r="U39" s="438"/>
      <c r="V39" s="439"/>
      <c r="W39" s="440"/>
      <c r="X39"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9" s="438"/>
      <c r="Z39" s="439"/>
      <c r="AA39" s="440"/>
      <c r="AB39" s="440" t="str">
        <f t="shared" si="2"/>
        <v>In the percentage of households having food diversity indicative of Phase 1 and 2 is of %, the percentage having a food diversity indicative phase 3 is of %, and the percentage having a food diversity indicative of  Phase 4 and 5 is of %.</v>
      </c>
      <c r="AC39" s="441"/>
      <c r="AD39" s="442"/>
      <c r="AE39" s="443"/>
      <c r="AF39" s="444"/>
      <c r="AG39" s="432"/>
      <c r="AH39"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9" s="441"/>
      <c r="AJ39" s="442"/>
      <c r="AK39" s="445"/>
      <c r="AL39"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9" s="446"/>
      <c r="AN39" s="447"/>
      <c r="AO39" s="448"/>
      <c r="AP39" s="449"/>
      <c r="AQ39"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9" s="451"/>
      <c r="AS39" s="451"/>
      <c r="AT39" s="451"/>
      <c r="AU39" s="451"/>
      <c r="AV39" s="451"/>
      <c r="AW39" s="451" t="str">
        <f t="shared" si="6"/>
        <v>Inin the last 30 days (because of a lack of food) the % of HH that begged is%, the proportion that sold last female animal is %, and the percentage of HH that engaged in illegal income earning activities such as theft and prostitution was %</v>
      </c>
      <c r="AX39" s="451"/>
      <c r="AY39" s="451"/>
      <c r="AZ39" s="451"/>
      <c r="BA39" s="451"/>
      <c r="BB39" s="451" t="str">
        <f t="shared" si="7"/>
        <v>In the percentage of HH eating 0 meal per day is of %, the percentage of HH eating 1 meal per day is of %, the percentage of HH eating 2 meals per day is of  %, the percentage of HH eating 3 meals per day is of %</v>
      </c>
      <c r="BC39" s="451"/>
      <c r="BD39" s="451"/>
      <c r="BE39" s="451"/>
      <c r="BF39" s="451"/>
      <c r="BG39"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9" s="452"/>
      <c r="BI39" s="452"/>
      <c r="BJ39" s="452"/>
      <c r="BK39" s="452"/>
      <c r="BL39" s="452" t="str">
        <f t="shared" si="9"/>
        <v>InRazon de desplazamientois intercommuncal conflict for % is armed confluct for % is natural disaster for is search for services such as  (health, education, etc.)%</v>
      </c>
      <c r="BM39" s="452"/>
      <c r="BN39" s="452"/>
      <c r="BO39" s="452"/>
      <c r="BP39" s="452"/>
      <c r="BQ39" s="452"/>
      <c r="BR39" s="452"/>
      <c r="BS39" s="452" t="str">
        <f t="shared" si="10"/>
        <v>InGasto en alimentoIs less than 65% for % Is less than 65% for % %</v>
      </c>
      <c r="BT39" s="452"/>
      <c r="BU39" s="452"/>
      <c r="BV39" s="452"/>
      <c r="BW39" s="452"/>
      <c r="BX39" s="452" t="str">
        <f t="shared" si="11"/>
        <v>Fuentes de granos basicos consumidosInwas market for %, was own production for%, was HFA for %, was gifts for%</v>
      </c>
      <c r="BY39" s="452"/>
      <c r="BZ39" s="452" t="str">
        <f t="shared" si="12"/>
        <v xml:space="preserve">In%planted in the last agricultural season </v>
      </c>
      <c r="CA39" s="452"/>
      <c r="CB39" s="452"/>
      <c r="CC39" s="452"/>
      <c r="CD39" s="452"/>
      <c r="CE39" s="452" t="str">
        <f t="shared" si="13"/>
        <v>InThe percentage of HH that experienced a shock in the last month is %</v>
      </c>
      <c r="CF39" s="452"/>
      <c r="CG39" s="452"/>
      <c r="CH39" s="452"/>
      <c r="CI39" s="452"/>
      <c r="CJ39" s="452" t="str">
        <f t="shared" si="14"/>
        <v>Inthe percentage of HH with access to improved water sources ( including boreholes, piped water, covered wells) is %</v>
      </c>
      <c r="CK39" s="452"/>
      <c r="CL39" s="452" t="str">
        <f t="shared" si="15"/>
        <v>Inthe percentage of HH treating water is %</v>
      </c>
      <c r="CM39" s="452"/>
      <c r="CN39" s="452"/>
      <c r="CO39" s="452"/>
      <c r="CP39" s="20" t="str">
        <f t="shared" si="16"/>
        <v>Inthe percentage of hh with imrpoved water on premises is %, the percentage of HH who have to travel less than 30 minutes to access improved water is %, the percentage of HH that have to travel more than 30 minutes to access improved water is %</v>
      </c>
      <c r="CQ39" s="20"/>
      <c r="CR39" s="20"/>
      <c r="CS39" s="20"/>
      <c r="CT39" s="20"/>
      <c r="CU39" s="20"/>
      <c r="CV39" s="20"/>
      <c r="CW39" s="20"/>
    </row>
    <row r="40" spans="1:101" ht="27" customHeight="1">
      <c r="A40" s="419"/>
      <c r="B40" s="420"/>
      <c r="C40" s="421"/>
      <c r="D40" s="422"/>
      <c r="E40" s="453"/>
      <c r="F40" s="423"/>
      <c r="G40" s="424"/>
      <c r="H40" s="425"/>
      <c r="I40" s="426"/>
      <c r="J40" s="427"/>
      <c r="K40" s="428"/>
      <c r="L40" s="400"/>
      <c r="M40" s="429"/>
      <c r="N40" s="430"/>
      <c r="O40" s="425"/>
      <c r="P40" s="426"/>
      <c r="Q40" s="427"/>
      <c r="R40" s="431"/>
      <c r="S40" s="432"/>
      <c r="T40" s="433"/>
      <c r="U40" s="438"/>
      <c r="V40" s="439"/>
      <c r="W40" s="440"/>
      <c r="X40"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0" s="438"/>
      <c r="Z40" s="439"/>
      <c r="AA40" s="440"/>
      <c r="AB40" s="440" t="str">
        <f t="shared" si="2"/>
        <v>In the percentage of households having food diversity indicative of Phase 1 and 2 is of %, the percentage having a food diversity indicative phase 3 is of %, and the percentage having a food diversity indicative of  Phase 4 and 5 is of %.</v>
      </c>
      <c r="AC40" s="441"/>
      <c r="AD40" s="442"/>
      <c r="AE40" s="443"/>
      <c r="AF40" s="444"/>
      <c r="AG40" s="432"/>
      <c r="AH40"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0" s="441"/>
      <c r="AJ40" s="442"/>
      <c r="AK40" s="445"/>
      <c r="AL40"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0" s="446"/>
      <c r="AN40" s="447"/>
      <c r="AO40" s="448"/>
      <c r="AP40" s="449"/>
      <c r="AQ40"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0" s="451"/>
      <c r="AS40" s="451"/>
      <c r="AT40" s="451"/>
      <c r="AU40" s="451"/>
      <c r="AV40" s="451"/>
      <c r="AW40" s="451" t="str">
        <f t="shared" si="6"/>
        <v>Inin the last 30 days (because of a lack of food) the % of HH that begged is%, the proportion that sold last female animal is %, and the percentage of HH that engaged in illegal income earning activities such as theft and prostitution was %</v>
      </c>
      <c r="AX40" s="451"/>
      <c r="AY40" s="451"/>
      <c r="AZ40" s="451"/>
      <c r="BA40" s="451"/>
      <c r="BB40" s="451" t="str">
        <f t="shared" si="7"/>
        <v>In the percentage of HH eating 0 meal per day is of %, the percentage of HH eating 1 meal per day is of %, the percentage of HH eating 2 meals per day is of  %, the percentage of HH eating 3 meals per day is of %</v>
      </c>
      <c r="BC40" s="451"/>
      <c r="BD40" s="451"/>
      <c r="BE40" s="451"/>
      <c r="BF40" s="451"/>
      <c r="BG40"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0" s="452"/>
      <c r="BI40" s="452"/>
      <c r="BJ40" s="452"/>
      <c r="BK40" s="452"/>
      <c r="BL40" s="452" t="str">
        <f t="shared" si="9"/>
        <v>InRazon de desplazamientois intercommuncal conflict for % is armed confluct for % is natural disaster for is search for services such as  (health, education, etc.)%</v>
      </c>
      <c r="BM40" s="452"/>
      <c r="BN40" s="452"/>
      <c r="BO40" s="452"/>
      <c r="BP40" s="452"/>
      <c r="BQ40" s="452"/>
      <c r="BR40" s="452"/>
      <c r="BS40" s="452" t="str">
        <f t="shared" si="10"/>
        <v>InGasto en alimentoIs less than 65% for % Is less than 65% for % %</v>
      </c>
      <c r="BT40" s="452"/>
      <c r="BU40" s="452"/>
      <c r="BV40" s="452"/>
      <c r="BW40" s="452"/>
      <c r="BX40" s="452" t="str">
        <f t="shared" si="11"/>
        <v>Fuentes de granos basicos consumidosInwas market for %, was own production for%, was HFA for %, was gifts for%</v>
      </c>
      <c r="BY40" s="452"/>
      <c r="BZ40" s="452" t="str">
        <f t="shared" si="12"/>
        <v xml:space="preserve">In%planted in the last agricultural season </v>
      </c>
      <c r="CA40" s="452"/>
      <c r="CB40" s="452"/>
      <c r="CC40" s="452"/>
      <c r="CD40" s="452"/>
      <c r="CE40" s="452" t="str">
        <f t="shared" si="13"/>
        <v>InThe percentage of HH that experienced a shock in the last month is %</v>
      </c>
      <c r="CF40" s="452"/>
      <c r="CG40" s="452"/>
      <c r="CH40" s="452"/>
      <c r="CI40" s="452"/>
      <c r="CJ40" s="452" t="str">
        <f t="shared" si="14"/>
        <v>Inthe percentage of HH with access to improved water sources ( including boreholes, piped water, covered wells) is %</v>
      </c>
      <c r="CK40" s="452"/>
      <c r="CL40" s="452" t="str">
        <f t="shared" si="15"/>
        <v>Inthe percentage of HH treating water is %</v>
      </c>
      <c r="CM40" s="452"/>
      <c r="CN40" s="452"/>
      <c r="CO40" s="452"/>
      <c r="CP40" s="20" t="str">
        <f t="shared" si="16"/>
        <v>Inthe percentage of hh with imrpoved water on premises is %, the percentage of HH who have to travel less than 30 minutes to access improved water is %, the percentage of HH that have to travel more than 30 minutes to access improved water is %</v>
      </c>
      <c r="CQ40" s="20"/>
      <c r="CR40" s="20"/>
      <c r="CS40" s="20"/>
      <c r="CT40" s="20"/>
      <c r="CU40" s="20"/>
      <c r="CV40" s="20"/>
      <c r="CW40" s="20"/>
    </row>
    <row r="41" spans="1:101" ht="20.45" customHeight="1">
      <c r="A41" s="419"/>
      <c r="B41" s="420"/>
      <c r="C41" s="461"/>
      <c r="D41" s="462"/>
      <c r="E41" s="463"/>
      <c r="F41" s="423"/>
      <c r="G41" s="424"/>
      <c r="H41" s="425"/>
      <c r="I41" s="426"/>
      <c r="J41" s="427"/>
      <c r="K41" s="428"/>
      <c r="L41" s="400"/>
      <c r="M41" s="429"/>
      <c r="N41" s="430"/>
      <c r="O41" s="425"/>
      <c r="P41" s="426"/>
      <c r="Q41" s="427"/>
      <c r="R41" s="431"/>
      <c r="S41" s="432"/>
      <c r="T41" s="433"/>
      <c r="U41" s="438"/>
      <c r="V41" s="439"/>
      <c r="W41" s="440"/>
      <c r="X41"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1" s="438"/>
      <c r="Z41" s="439"/>
      <c r="AA41" s="440"/>
      <c r="AB41" s="440" t="str">
        <f t="shared" si="2"/>
        <v>In the percentage of households having food diversity indicative of Phase 1 and 2 is of %, the percentage having a food diversity indicative phase 3 is of %, and the percentage having a food diversity indicative of  Phase 4 and 5 is of %.</v>
      </c>
      <c r="AC41" s="441"/>
      <c r="AD41" s="442"/>
      <c r="AE41" s="443"/>
      <c r="AF41" s="444"/>
      <c r="AG41" s="432"/>
      <c r="AH41"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1" s="441"/>
      <c r="AJ41" s="442"/>
      <c r="AK41" s="445"/>
      <c r="AL41"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1" s="446"/>
      <c r="AN41" s="447"/>
      <c r="AO41" s="448"/>
      <c r="AP41" s="449"/>
      <c r="AQ41"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1" s="451"/>
      <c r="AS41" s="451"/>
      <c r="AT41" s="451"/>
      <c r="AU41" s="451"/>
      <c r="AV41" s="451"/>
      <c r="AW41" s="451" t="str">
        <f t="shared" si="6"/>
        <v>Inin the last 30 days (because of a lack of food) the % of HH that begged is%, the proportion that sold last female animal is %, and the percentage of HH that engaged in illegal income earning activities such as theft and prostitution was %</v>
      </c>
      <c r="AX41" s="451"/>
      <c r="AY41" s="451"/>
      <c r="AZ41" s="451"/>
      <c r="BA41" s="451"/>
      <c r="BB41" s="451" t="str">
        <f t="shared" si="7"/>
        <v>In the percentage of HH eating 0 meal per day is of %, the percentage of HH eating 1 meal per day is of %, the percentage of HH eating 2 meals per day is of  %, the percentage of HH eating 3 meals per day is of %</v>
      </c>
      <c r="BC41" s="451"/>
      <c r="BD41" s="451"/>
      <c r="BE41" s="451"/>
      <c r="BF41" s="451"/>
      <c r="BG41"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1" s="452"/>
      <c r="BI41" s="452"/>
      <c r="BJ41" s="452"/>
      <c r="BK41" s="452"/>
      <c r="BL41" s="452" t="str">
        <f t="shared" si="9"/>
        <v>InRazon de desplazamientois intercommuncal conflict for % is armed confluct for % is natural disaster for is search for services such as  (health, education, etc.)%</v>
      </c>
      <c r="BM41" s="452"/>
      <c r="BN41" s="452"/>
      <c r="BO41" s="452"/>
      <c r="BP41" s="452"/>
      <c r="BQ41" s="452"/>
      <c r="BR41" s="452"/>
      <c r="BS41" s="452" t="str">
        <f t="shared" si="10"/>
        <v>InGasto en alimentoIs less than 65% for % Is less than 65% for % %</v>
      </c>
      <c r="BT41" s="452"/>
      <c r="BU41" s="452"/>
      <c r="BV41" s="452"/>
      <c r="BW41" s="452"/>
      <c r="BX41" s="452" t="str">
        <f t="shared" si="11"/>
        <v>Fuentes de granos basicos consumidosInwas market for %, was own production for%, was HFA for %, was gifts for%</v>
      </c>
      <c r="BY41" s="452"/>
      <c r="BZ41" s="452" t="str">
        <f t="shared" si="12"/>
        <v xml:space="preserve">In%planted in the last agricultural season </v>
      </c>
      <c r="CA41" s="452"/>
      <c r="CB41" s="452"/>
      <c r="CC41" s="452"/>
      <c r="CD41" s="452"/>
      <c r="CE41" s="452" t="str">
        <f t="shared" si="13"/>
        <v>InThe percentage of HH that experienced a shock in the last month is %</v>
      </c>
      <c r="CF41" s="452"/>
      <c r="CG41" s="452"/>
      <c r="CH41" s="452"/>
      <c r="CI41" s="452"/>
      <c r="CJ41" s="452" t="str">
        <f t="shared" si="14"/>
        <v>Inthe percentage of HH with access to improved water sources ( including boreholes, piped water, covered wells) is %</v>
      </c>
      <c r="CK41" s="452"/>
      <c r="CL41" s="452" t="str">
        <f t="shared" si="15"/>
        <v>Inthe percentage of HH treating water is %</v>
      </c>
      <c r="CM41" s="452"/>
      <c r="CN41" s="452"/>
      <c r="CO41" s="452"/>
      <c r="CP41" s="20" t="str">
        <f t="shared" si="16"/>
        <v>Inthe percentage of hh with imrpoved water on premises is %, the percentage of HH who have to travel less than 30 minutes to access improved water is %, the percentage of HH that have to travel more than 30 minutes to access improved water is %</v>
      </c>
      <c r="CQ41" s="20"/>
      <c r="CR41" s="20"/>
      <c r="CS41" s="20"/>
      <c r="CT41" s="20"/>
      <c r="CU41" s="20"/>
      <c r="CV41" s="20"/>
      <c r="CW41" s="20"/>
    </row>
    <row r="42" spans="1:101" ht="33.6" customHeight="1">
      <c r="A42" s="419"/>
      <c r="B42" s="420"/>
      <c r="C42" s="458"/>
      <c r="D42" s="459"/>
      <c r="E42" s="460"/>
      <c r="F42" s="423"/>
      <c r="G42" s="424"/>
      <c r="H42" s="425"/>
      <c r="I42" s="426"/>
      <c r="J42" s="427"/>
      <c r="K42" s="428"/>
      <c r="L42" s="400"/>
      <c r="M42" s="429"/>
      <c r="N42" s="430"/>
      <c r="O42" s="425"/>
      <c r="P42" s="426"/>
      <c r="Q42" s="427"/>
      <c r="R42" s="431"/>
      <c r="S42" s="432"/>
      <c r="T42" s="433"/>
      <c r="U42" s="438"/>
      <c r="V42" s="439"/>
      <c r="W42" s="440"/>
      <c r="X42"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2" s="438"/>
      <c r="Z42" s="439"/>
      <c r="AA42" s="440"/>
      <c r="AB42" s="440" t="str">
        <f t="shared" si="2"/>
        <v>In the percentage of households having food diversity indicative of Phase 1 and 2 is of %, the percentage having a food diversity indicative phase 3 is of %, and the percentage having a food diversity indicative of  Phase 4 and 5 is of %.</v>
      </c>
      <c r="AC42" s="441"/>
      <c r="AD42" s="442"/>
      <c r="AE42" s="443"/>
      <c r="AF42" s="444"/>
      <c r="AG42" s="432"/>
      <c r="AH42"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2" s="441"/>
      <c r="AJ42" s="442"/>
      <c r="AK42" s="445"/>
      <c r="AL42"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2" s="446"/>
      <c r="AN42" s="447"/>
      <c r="AO42" s="448"/>
      <c r="AP42" s="449"/>
      <c r="AQ42"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2" s="451"/>
      <c r="AS42" s="451"/>
      <c r="AT42" s="451"/>
      <c r="AU42" s="451"/>
      <c r="AV42" s="451"/>
      <c r="AW42" s="451" t="str">
        <f t="shared" si="6"/>
        <v>Inin the last 30 days (because of a lack of food) the % of HH that begged is%, the proportion that sold last female animal is %, and the percentage of HH that engaged in illegal income earning activities such as theft and prostitution was %</v>
      </c>
      <c r="AX42" s="451"/>
      <c r="AY42" s="451"/>
      <c r="AZ42" s="451"/>
      <c r="BA42" s="451"/>
      <c r="BB42" s="451" t="str">
        <f t="shared" si="7"/>
        <v>In the percentage of HH eating 0 meal per day is of %, the percentage of HH eating 1 meal per day is of %, the percentage of HH eating 2 meals per day is of  %, the percentage of HH eating 3 meals per day is of %</v>
      </c>
      <c r="BC42" s="451"/>
      <c r="BD42" s="451"/>
      <c r="BE42" s="451"/>
      <c r="BF42" s="451"/>
      <c r="BG42"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2" s="452"/>
      <c r="BI42" s="452"/>
      <c r="BJ42" s="452"/>
      <c r="BK42" s="452"/>
      <c r="BL42" s="452" t="str">
        <f t="shared" si="9"/>
        <v>InRazon de desplazamientois intercommuncal conflict for % is armed confluct for % is natural disaster for is search for services such as  (health, education, etc.)%</v>
      </c>
      <c r="BM42" s="452"/>
      <c r="BN42" s="452"/>
      <c r="BO42" s="452"/>
      <c r="BP42" s="452"/>
      <c r="BQ42" s="452"/>
      <c r="BR42" s="452"/>
      <c r="BS42" s="452" t="str">
        <f t="shared" si="10"/>
        <v>InGasto en alimentoIs less than 65% for % Is less than 65% for % %</v>
      </c>
      <c r="BT42" s="452"/>
      <c r="BU42" s="452"/>
      <c r="BV42" s="452"/>
      <c r="BW42" s="452"/>
      <c r="BX42" s="452" t="str">
        <f t="shared" si="11"/>
        <v>Fuentes de granos basicos consumidosInwas market for %, was own production for%, was HFA for %, was gifts for%</v>
      </c>
      <c r="BY42" s="452"/>
      <c r="BZ42" s="452" t="str">
        <f t="shared" si="12"/>
        <v xml:space="preserve">In%planted in the last agricultural season </v>
      </c>
      <c r="CA42" s="452"/>
      <c r="CB42" s="452"/>
      <c r="CC42" s="452"/>
      <c r="CD42" s="452"/>
      <c r="CE42" s="452" t="str">
        <f t="shared" si="13"/>
        <v>InThe percentage of HH that experienced a shock in the last month is %</v>
      </c>
      <c r="CF42" s="452"/>
      <c r="CG42" s="452"/>
      <c r="CH42" s="452"/>
      <c r="CI42" s="452"/>
      <c r="CJ42" s="452" t="str">
        <f t="shared" si="14"/>
        <v>Inthe percentage of HH with access to improved water sources ( including boreholes, piped water, covered wells) is %</v>
      </c>
      <c r="CK42" s="452"/>
      <c r="CL42" s="452" t="str">
        <f t="shared" si="15"/>
        <v>Inthe percentage of HH treating water is %</v>
      </c>
      <c r="CM42" s="452"/>
      <c r="CN42" s="452"/>
      <c r="CO42" s="452"/>
      <c r="CP42" s="20" t="str">
        <f t="shared" si="16"/>
        <v>Inthe percentage of hh with imrpoved water on premises is %, the percentage of HH who have to travel less than 30 minutes to access improved water is %, the percentage of HH that have to travel more than 30 minutes to access improved water is %</v>
      </c>
      <c r="CQ42" s="20"/>
      <c r="CR42" s="20"/>
      <c r="CS42" s="20"/>
      <c r="CT42" s="20"/>
      <c r="CU42" s="20"/>
      <c r="CV42" s="20"/>
      <c r="CW42" s="20"/>
    </row>
    <row r="43" spans="1:101" ht="23.45" customHeight="1">
      <c r="A43" s="419"/>
      <c r="B43" s="420"/>
      <c r="C43" s="421"/>
      <c r="D43" s="422"/>
      <c r="E43" s="453"/>
      <c r="F43" s="478"/>
      <c r="G43" s="472"/>
      <c r="H43" s="479"/>
      <c r="I43" s="479"/>
      <c r="J43" s="479"/>
      <c r="K43" s="479"/>
      <c r="L43" s="400"/>
      <c r="M43" s="467"/>
      <c r="N43" s="480"/>
      <c r="O43" s="481"/>
      <c r="P43" s="481"/>
      <c r="Q43" s="481"/>
      <c r="R43" s="481"/>
      <c r="S43" s="432"/>
      <c r="T43" s="482"/>
      <c r="U43" s="438"/>
      <c r="V43" s="439"/>
      <c r="W43" s="440"/>
      <c r="X43"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3" s="438"/>
      <c r="Z43" s="439"/>
      <c r="AA43" s="440"/>
      <c r="AB43" s="440" t="str">
        <f t="shared" si="2"/>
        <v>In the percentage of households having food diversity indicative of Phase 1 and 2 is of %, the percentage having a food diversity indicative phase 3 is of %, and the percentage having a food diversity indicative of  Phase 4 and 5 is of %.</v>
      </c>
      <c r="AC43" s="441"/>
      <c r="AD43" s="442"/>
      <c r="AE43" s="443"/>
      <c r="AF43" s="444"/>
      <c r="AG43" s="432"/>
      <c r="AH43"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3" s="441"/>
      <c r="AJ43" s="442"/>
      <c r="AK43" s="445"/>
      <c r="AL43"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3" s="446"/>
      <c r="AN43" s="447"/>
      <c r="AO43" s="448"/>
      <c r="AP43" s="449"/>
      <c r="AQ43"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3" s="451"/>
      <c r="AS43" s="451"/>
      <c r="AT43" s="451"/>
      <c r="AU43" s="451"/>
      <c r="AV43" s="451"/>
      <c r="AW43" s="451" t="str">
        <f t="shared" si="6"/>
        <v>Inin the last 30 days (because of a lack of food) the % of HH that begged is%, the proportion that sold last female animal is %, and the percentage of HH that engaged in illegal income earning activities such as theft and prostitution was %</v>
      </c>
      <c r="AX43" s="451"/>
      <c r="AY43" s="451"/>
      <c r="AZ43" s="451"/>
      <c r="BA43" s="451"/>
      <c r="BB43" s="451" t="str">
        <f t="shared" si="7"/>
        <v>In the percentage of HH eating 0 meal per day is of %, the percentage of HH eating 1 meal per day is of %, the percentage of HH eating 2 meals per day is of  %, the percentage of HH eating 3 meals per day is of %</v>
      </c>
      <c r="BC43" s="451"/>
      <c r="BD43" s="451"/>
      <c r="BE43" s="451"/>
      <c r="BF43" s="451"/>
      <c r="BG43"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3" s="452"/>
      <c r="BI43" s="452"/>
      <c r="BJ43" s="452"/>
      <c r="BK43" s="452"/>
      <c r="BL43" s="452" t="str">
        <f t="shared" si="9"/>
        <v>InRazon de desplazamientois intercommuncal conflict for % is armed confluct for % is natural disaster for is search for services such as  (health, education, etc.)%</v>
      </c>
      <c r="BM43" s="452"/>
      <c r="BN43" s="452"/>
      <c r="BO43" s="452"/>
      <c r="BP43" s="452"/>
      <c r="BQ43" s="452"/>
      <c r="BR43" s="452"/>
      <c r="BS43" s="452" t="str">
        <f t="shared" si="10"/>
        <v>InGasto en alimentoIs less than 65% for % Is less than 65% for % %</v>
      </c>
      <c r="BT43" s="452"/>
      <c r="BU43" s="452"/>
      <c r="BV43" s="452"/>
      <c r="BW43" s="452"/>
      <c r="BX43" s="452" t="str">
        <f t="shared" si="11"/>
        <v>Fuentes de granos basicos consumidosInwas market for %, was own production for%, was HFA for %, was gifts for%</v>
      </c>
      <c r="BY43" s="452"/>
      <c r="BZ43" s="452" t="str">
        <f t="shared" si="12"/>
        <v xml:space="preserve">In%planted in the last agricultural season </v>
      </c>
      <c r="CA43" s="452"/>
      <c r="CB43" s="452"/>
      <c r="CC43" s="452"/>
      <c r="CD43" s="452"/>
      <c r="CE43" s="452" t="str">
        <f t="shared" si="13"/>
        <v>InThe percentage of HH that experienced a shock in the last month is %</v>
      </c>
      <c r="CF43" s="452"/>
      <c r="CG43" s="452"/>
      <c r="CH43" s="452"/>
      <c r="CI43" s="452"/>
      <c r="CJ43" s="452" t="str">
        <f t="shared" si="14"/>
        <v>Inthe percentage of HH with access to improved water sources ( including boreholes, piped water, covered wells) is %</v>
      </c>
      <c r="CK43" s="452"/>
      <c r="CL43" s="452" t="str">
        <f t="shared" si="15"/>
        <v>Inthe percentage of HH treating water is %</v>
      </c>
      <c r="CM43" s="452"/>
      <c r="CN43" s="452"/>
      <c r="CO43" s="452"/>
      <c r="CP43" s="20" t="str">
        <f t="shared" si="16"/>
        <v>Inthe percentage of hh with imrpoved water on premises is %, the percentage of HH who have to travel less than 30 minutes to access improved water is %, the percentage of HH that have to travel more than 30 minutes to access improved water is %</v>
      </c>
      <c r="CQ43" s="20"/>
      <c r="CR43" s="20"/>
      <c r="CS43" s="20"/>
      <c r="CT43" s="20"/>
      <c r="CU43" s="20"/>
      <c r="CV43" s="20"/>
      <c r="CW43" s="20"/>
    </row>
    <row r="44" spans="1:101" ht="34.5" customHeight="1">
      <c r="A44" s="419"/>
      <c r="B44" s="420"/>
      <c r="C44" s="421"/>
      <c r="D44" s="422"/>
      <c r="E44" s="453"/>
      <c r="F44" s="423"/>
      <c r="G44" s="424"/>
      <c r="H44" s="425"/>
      <c r="I44" s="426"/>
      <c r="J44" s="427"/>
      <c r="K44" s="428"/>
      <c r="L44" s="400"/>
      <c r="M44" s="429"/>
      <c r="N44" s="430"/>
      <c r="O44" s="425"/>
      <c r="P44" s="426"/>
      <c r="Q44" s="427"/>
      <c r="R44" s="431"/>
      <c r="S44" s="432"/>
      <c r="T44" s="433"/>
      <c r="U44" s="438"/>
      <c r="V44" s="439"/>
      <c r="W44" s="440"/>
      <c r="X44"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4" s="438"/>
      <c r="Z44" s="439"/>
      <c r="AA44" s="440"/>
      <c r="AB44" s="440" t="str">
        <f t="shared" si="2"/>
        <v>In the percentage of households having food diversity indicative of Phase 1 and 2 is of %, the percentage having a food diversity indicative phase 3 is of %, and the percentage having a food diversity indicative of  Phase 4 and 5 is of %.</v>
      </c>
      <c r="AC44" s="441"/>
      <c r="AD44" s="442"/>
      <c r="AE44" s="443"/>
      <c r="AF44" s="444"/>
      <c r="AG44" s="432"/>
      <c r="AH44"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4" s="441"/>
      <c r="AJ44" s="442"/>
      <c r="AK44" s="445"/>
      <c r="AL44"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4" s="446"/>
      <c r="AN44" s="447"/>
      <c r="AO44" s="448"/>
      <c r="AP44" s="449"/>
      <c r="AQ44"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4" s="451"/>
      <c r="AS44" s="451"/>
      <c r="AT44" s="451"/>
      <c r="AU44" s="451"/>
      <c r="AV44" s="451"/>
      <c r="AW44" s="451" t="str">
        <f t="shared" si="6"/>
        <v>Inin the last 30 days (because of a lack of food) the % of HH that begged is%, the proportion that sold last female animal is %, and the percentage of HH that engaged in illegal income earning activities such as theft and prostitution was %</v>
      </c>
      <c r="AX44" s="451"/>
      <c r="AY44" s="451"/>
      <c r="AZ44" s="451"/>
      <c r="BA44" s="451"/>
      <c r="BB44" s="451" t="str">
        <f t="shared" si="7"/>
        <v>In the percentage of HH eating 0 meal per day is of %, the percentage of HH eating 1 meal per day is of %, the percentage of HH eating 2 meals per day is of  %, the percentage of HH eating 3 meals per day is of %</v>
      </c>
      <c r="BC44" s="451"/>
      <c r="BD44" s="451"/>
      <c r="BE44" s="451"/>
      <c r="BF44" s="451"/>
      <c r="BG44"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4" s="452"/>
      <c r="BI44" s="452"/>
      <c r="BJ44" s="452"/>
      <c r="BK44" s="452"/>
      <c r="BL44" s="452" t="str">
        <f t="shared" si="9"/>
        <v>InRazon de desplazamientois intercommuncal conflict for % is armed confluct for % is natural disaster for is search for services such as  (health, education, etc.)%</v>
      </c>
      <c r="BM44" s="452"/>
      <c r="BN44" s="452"/>
      <c r="BO44" s="452"/>
      <c r="BP44" s="452"/>
      <c r="BQ44" s="452"/>
      <c r="BR44" s="452"/>
      <c r="BS44" s="452" t="str">
        <f t="shared" si="10"/>
        <v>InGasto en alimentoIs less than 65% for % Is less than 65% for % %</v>
      </c>
      <c r="BT44" s="452"/>
      <c r="BU44" s="452"/>
      <c r="BV44" s="452"/>
      <c r="BW44" s="452"/>
      <c r="BX44" s="452" t="str">
        <f t="shared" si="11"/>
        <v>Fuentes de granos basicos consumidosInwas market for %, was own production for%, was HFA for %, was gifts for%</v>
      </c>
      <c r="BY44" s="452"/>
      <c r="BZ44" s="452" t="str">
        <f t="shared" si="12"/>
        <v xml:space="preserve">In%planted in the last agricultural season </v>
      </c>
      <c r="CA44" s="452"/>
      <c r="CB44" s="452"/>
      <c r="CC44" s="452"/>
      <c r="CD44" s="452"/>
      <c r="CE44" s="452" t="str">
        <f t="shared" si="13"/>
        <v>InThe percentage of HH that experienced a shock in the last month is %</v>
      </c>
      <c r="CF44" s="452"/>
      <c r="CG44" s="452"/>
      <c r="CH44" s="452"/>
      <c r="CI44" s="452"/>
      <c r="CJ44" s="452" t="str">
        <f t="shared" si="14"/>
        <v>Inthe percentage of HH with access to improved water sources ( including boreholes, piped water, covered wells) is %</v>
      </c>
      <c r="CK44" s="452"/>
      <c r="CL44" s="452" t="str">
        <f t="shared" si="15"/>
        <v>Inthe percentage of HH treating water is %</v>
      </c>
      <c r="CM44" s="452"/>
      <c r="CN44" s="452"/>
      <c r="CO44" s="452"/>
      <c r="CP44" s="20" t="str">
        <f t="shared" si="16"/>
        <v>Inthe percentage of hh with imrpoved water on premises is %, the percentage of HH who have to travel less than 30 minutes to access improved water is %, the percentage of HH that have to travel more than 30 minutes to access improved water is %</v>
      </c>
      <c r="CQ44" s="20"/>
      <c r="CR44" s="20"/>
      <c r="CS44" s="20"/>
      <c r="CT44" s="20"/>
      <c r="CU44" s="20"/>
      <c r="CV44" s="20"/>
      <c r="CW44" s="20"/>
    </row>
    <row r="45" spans="1:101" ht="28.5" customHeight="1">
      <c r="A45" s="419"/>
      <c r="B45" s="420"/>
      <c r="C45" s="421"/>
      <c r="D45" s="422"/>
      <c r="E45" s="453"/>
      <c r="F45" s="423"/>
      <c r="G45" s="424"/>
      <c r="H45" s="425"/>
      <c r="I45" s="426"/>
      <c r="J45" s="427"/>
      <c r="K45" s="428"/>
      <c r="L45" s="400"/>
      <c r="M45" s="429"/>
      <c r="N45" s="430"/>
      <c r="O45" s="425"/>
      <c r="P45" s="426"/>
      <c r="Q45" s="427"/>
      <c r="R45" s="431"/>
      <c r="S45" s="432"/>
      <c r="T45" s="433"/>
      <c r="U45" s="438"/>
      <c r="V45" s="439"/>
      <c r="W45" s="440"/>
      <c r="X45"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5" s="438"/>
      <c r="Z45" s="439"/>
      <c r="AA45" s="440"/>
      <c r="AB45" s="440" t="str">
        <f t="shared" si="2"/>
        <v>In the percentage of households having food diversity indicative of Phase 1 and 2 is of %, the percentage having a food diversity indicative phase 3 is of %, and the percentage having a food diversity indicative of  Phase 4 and 5 is of %.</v>
      </c>
      <c r="AC45" s="441"/>
      <c r="AD45" s="442"/>
      <c r="AE45" s="443"/>
      <c r="AF45" s="444"/>
      <c r="AG45" s="432"/>
      <c r="AH45"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5" s="441"/>
      <c r="AJ45" s="442"/>
      <c r="AK45" s="445"/>
      <c r="AL45"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5" s="446"/>
      <c r="AN45" s="447"/>
      <c r="AO45" s="448"/>
      <c r="AP45" s="449"/>
      <c r="AQ45"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5" s="451"/>
      <c r="AS45" s="451"/>
      <c r="AT45" s="451"/>
      <c r="AU45" s="451"/>
      <c r="AV45" s="451"/>
      <c r="AW45" s="451" t="str">
        <f t="shared" si="6"/>
        <v>Inin the last 30 days (because of a lack of food) the % of HH that begged is%, the proportion that sold last female animal is %, and the percentage of HH that engaged in illegal income earning activities such as theft and prostitution was %</v>
      </c>
      <c r="AX45" s="451"/>
      <c r="AY45" s="451"/>
      <c r="AZ45" s="451"/>
      <c r="BA45" s="451"/>
      <c r="BB45" s="451" t="str">
        <f t="shared" si="7"/>
        <v>In the percentage of HH eating 0 meal per day is of %, the percentage of HH eating 1 meal per day is of %, the percentage of HH eating 2 meals per day is of  %, the percentage of HH eating 3 meals per day is of %</v>
      </c>
      <c r="BC45" s="451"/>
      <c r="BD45" s="451"/>
      <c r="BE45" s="451"/>
      <c r="BF45" s="451"/>
      <c r="BG45"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5" s="452"/>
      <c r="BI45" s="452"/>
      <c r="BJ45" s="452"/>
      <c r="BK45" s="452"/>
      <c r="BL45" s="452" t="str">
        <f t="shared" si="9"/>
        <v>InRazon de desplazamientois intercommuncal conflict for % is armed confluct for % is natural disaster for is search for services such as  (health, education, etc.)%</v>
      </c>
      <c r="BM45" s="452"/>
      <c r="BN45" s="452"/>
      <c r="BO45" s="452"/>
      <c r="BP45" s="452"/>
      <c r="BQ45" s="452"/>
      <c r="BR45" s="452"/>
      <c r="BS45" s="452" t="str">
        <f t="shared" si="10"/>
        <v>InGasto en alimentoIs less than 65% for % Is less than 65% for % %</v>
      </c>
      <c r="BT45" s="452"/>
      <c r="BU45" s="452"/>
      <c r="BV45" s="452"/>
      <c r="BW45" s="452"/>
      <c r="BX45" s="452" t="str">
        <f t="shared" si="11"/>
        <v>Fuentes de granos basicos consumidosInwas market for %, was own production for%, was HFA for %, was gifts for%</v>
      </c>
      <c r="BY45" s="452"/>
      <c r="BZ45" s="452" t="str">
        <f t="shared" si="12"/>
        <v xml:space="preserve">In%planted in the last agricultural season </v>
      </c>
      <c r="CA45" s="452"/>
      <c r="CB45" s="452"/>
      <c r="CC45" s="452"/>
      <c r="CD45" s="452"/>
      <c r="CE45" s="452" t="str">
        <f t="shared" si="13"/>
        <v>InThe percentage of HH that experienced a shock in the last month is %</v>
      </c>
      <c r="CF45" s="452"/>
      <c r="CG45" s="452"/>
      <c r="CH45" s="452"/>
      <c r="CI45" s="452"/>
      <c r="CJ45" s="452" t="str">
        <f t="shared" si="14"/>
        <v>Inthe percentage of HH with access to improved water sources ( including boreholes, piped water, covered wells) is %</v>
      </c>
      <c r="CK45" s="452"/>
      <c r="CL45" s="452" t="str">
        <f t="shared" si="15"/>
        <v>Inthe percentage of HH treating water is %</v>
      </c>
      <c r="CM45" s="452"/>
      <c r="CN45" s="452"/>
      <c r="CO45" s="452"/>
      <c r="CP45" s="20" t="str">
        <f t="shared" si="16"/>
        <v>Inthe percentage of hh with imrpoved water on premises is %, the percentage of HH who have to travel less than 30 minutes to access improved water is %, the percentage of HH that have to travel more than 30 minutes to access improved water is %</v>
      </c>
      <c r="CQ45" s="20"/>
      <c r="CR45" s="20"/>
      <c r="CS45" s="20"/>
      <c r="CT45" s="20"/>
      <c r="CU45" s="20"/>
      <c r="CV45" s="20"/>
      <c r="CW45" s="20"/>
    </row>
    <row r="46" spans="1:101" ht="33.6" customHeight="1">
      <c r="A46" s="419"/>
      <c r="B46" s="420"/>
      <c r="C46" s="421"/>
      <c r="D46" s="422"/>
      <c r="E46" s="453"/>
      <c r="F46" s="423"/>
      <c r="G46" s="424"/>
      <c r="H46" s="425"/>
      <c r="I46" s="426"/>
      <c r="J46" s="427"/>
      <c r="K46" s="428"/>
      <c r="L46" s="400"/>
      <c r="M46" s="429"/>
      <c r="N46" s="430"/>
      <c r="O46" s="425"/>
      <c r="P46" s="426"/>
      <c r="Q46" s="427"/>
      <c r="R46" s="431"/>
      <c r="S46" s="432"/>
      <c r="T46" s="433"/>
      <c r="U46" s="438"/>
      <c r="V46" s="439"/>
      <c r="W46" s="440"/>
      <c r="X46"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6" s="438"/>
      <c r="Z46" s="439"/>
      <c r="AA46" s="440"/>
      <c r="AB46" s="440" t="str">
        <f t="shared" si="2"/>
        <v>In the percentage of households having food diversity indicative of Phase 1 and 2 is of %, the percentage having a food diversity indicative phase 3 is of %, and the percentage having a food diversity indicative of  Phase 4 and 5 is of %.</v>
      </c>
      <c r="AC46" s="441"/>
      <c r="AD46" s="442"/>
      <c r="AE46" s="443"/>
      <c r="AF46" s="444"/>
      <c r="AG46" s="432"/>
      <c r="AH46"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6" s="441"/>
      <c r="AJ46" s="442"/>
      <c r="AK46" s="445"/>
      <c r="AL46"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6" s="446"/>
      <c r="AN46" s="447"/>
      <c r="AO46" s="448"/>
      <c r="AP46" s="449"/>
      <c r="AQ46"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6" s="451"/>
      <c r="AS46" s="451"/>
      <c r="AT46" s="451"/>
      <c r="AU46" s="451"/>
      <c r="AV46" s="451"/>
      <c r="AW46" s="451" t="str">
        <f t="shared" si="6"/>
        <v>Inin the last 30 days (because of a lack of food) the % of HH that begged is%, the proportion that sold last female animal is %, and the percentage of HH that engaged in illegal income earning activities such as theft and prostitution was %</v>
      </c>
      <c r="AX46" s="451"/>
      <c r="AY46" s="451"/>
      <c r="AZ46" s="451"/>
      <c r="BA46" s="451"/>
      <c r="BB46" s="451" t="str">
        <f t="shared" si="7"/>
        <v>In the percentage of HH eating 0 meal per day is of %, the percentage of HH eating 1 meal per day is of %, the percentage of HH eating 2 meals per day is of  %, the percentage of HH eating 3 meals per day is of %</v>
      </c>
      <c r="BC46" s="451"/>
      <c r="BD46" s="451"/>
      <c r="BE46" s="451"/>
      <c r="BF46" s="451"/>
      <c r="BG46"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6" s="452"/>
      <c r="BI46" s="452"/>
      <c r="BJ46" s="452"/>
      <c r="BK46" s="452"/>
      <c r="BL46" s="452" t="str">
        <f t="shared" si="9"/>
        <v>InRazon de desplazamientois intercommuncal conflict for % is armed confluct for % is natural disaster for is search for services such as  (health, education, etc.)%</v>
      </c>
      <c r="BM46" s="452"/>
      <c r="BN46" s="452"/>
      <c r="BO46" s="452"/>
      <c r="BP46" s="452"/>
      <c r="BQ46" s="452"/>
      <c r="BR46" s="452"/>
      <c r="BS46" s="452" t="str">
        <f t="shared" si="10"/>
        <v>InGasto en alimentoIs less than 65% for % Is less than 65% for % %</v>
      </c>
      <c r="BT46" s="452"/>
      <c r="BU46" s="452"/>
      <c r="BV46" s="452"/>
      <c r="BW46" s="452"/>
      <c r="BX46" s="452" t="str">
        <f t="shared" si="11"/>
        <v>Fuentes de granos basicos consumidosInwas market for %, was own production for%, was HFA for %, was gifts for%</v>
      </c>
      <c r="BY46" s="452"/>
      <c r="BZ46" s="452" t="str">
        <f t="shared" si="12"/>
        <v xml:space="preserve">In%planted in the last agricultural season </v>
      </c>
      <c r="CA46" s="452"/>
      <c r="CB46" s="452"/>
      <c r="CC46" s="452"/>
      <c r="CD46" s="452"/>
      <c r="CE46" s="452" t="str">
        <f t="shared" si="13"/>
        <v>InThe percentage of HH that experienced a shock in the last month is %</v>
      </c>
      <c r="CF46" s="452"/>
      <c r="CG46" s="452"/>
      <c r="CH46" s="452"/>
      <c r="CI46" s="452"/>
      <c r="CJ46" s="452" t="str">
        <f t="shared" si="14"/>
        <v>Inthe percentage of HH with access to improved water sources ( including boreholes, piped water, covered wells) is %</v>
      </c>
      <c r="CK46" s="452"/>
      <c r="CL46" s="452" t="str">
        <f t="shared" si="15"/>
        <v>Inthe percentage of HH treating water is %</v>
      </c>
      <c r="CM46" s="452"/>
      <c r="CN46" s="452"/>
      <c r="CO46" s="452"/>
      <c r="CP46" s="20" t="str">
        <f t="shared" si="16"/>
        <v>Inthe percentage of hh with imrpoved water on premises is %, the percentage of HH who have to travel less than 30 minutes to access improved water is %, the percentage of HH that have to travel more than 30 minutes to access improved water is %</v>
      </c>
      <c r="CQ46" s="20"/>
      <c r="CR46" s="20"/>
      <c r="CS46" s="20"/>
      <c r="CT46" s="20"/>
      <c r="CU46" s="20"/>
      <c r="CV46" s="20"/>
      <c r="CW46" s="20"/>
    </row>
    <row r="47" spans="1:101" ht="19.5" customHeight="1">
      <c r="A47" s="419"/>
      <c r="B47" s="420"/>
      <c r="C47" s="421"/>
      <c r="D47" s="422"/>
      <c r="E47" s="453"/>
      <c r="F47" s="423"/>
      <c r="G47" s="424"/>
      <c r="H47" s="425"/>
      <c r="I47" s="426"/>
      <c r="J47" s="427"/>
      <c r="K47" s="428"/>
      <c r="L47" s="400"/>
      <c r="M47" s="429"/>
      <c r="N47" s="430"/>
      <c r="O47" s="425"/>
      <c r="P47" s="426"/>
      <c r="Q47" s="427"/>
      <c r="R47" s="431"/>
      <c r="S47" s="432"/>
      <c r="T47" s="433"/>
      <c r="U47" s="438"/>
      <c r="V47" s="439"/>
      <c r="W47" s="440"/>
      <c r="X47"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7" s="438"/>
      <c r="Z47" s="439"/>
      <c r="AA47" s="440"/>
      <c r="AB47" s="440" t="str">
        <f t="shared" si="2"/>
        <v>In the percentage of households having food diversity indicative of Phase 1 and 2 is of %, the percentage having a food diversity indicative phase 3 is of %, and the percentage having a food diversity indicative of  Phase 4 and 5 is of %.</v>
      </c>
      <c r="AC47" s="441"/>
      <c r="AD47" s="442"/>
      <c r="AE47" s="443"/>
      <c r="AF47" s="444"/>
      <c r="AG47" s="432"/>
      <c r="AH47"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7" s="441"/>
      <c r="AJ47" s="442"/>
      <c r="AK47" s="445"/>
      <c r="AL47"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7" s="446"/>
      <c r="AN47" s="447"/>
      <c r="AO47" s="448"/>
      <c r="AP47" s="449"/>
      <c r="AQ47"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7" s="451"/>
      <c r="AS47" s="451"/>
      <c r="AT47" s="451"/>
      <c r="AU47" s="451"/>
      <c r="AV47" s="451"/>
      <c r="AW47" s="451" t="str">
        <f t="shared" si="6"/>
        <v>Inin the last 30 days (because of a lack of food) the % of HH that begged is%, the proportion that sold last female animal is %, and the percentage of HH that engaged in illegal income earning activities such as theft and prostitution was %</v>
      </c>
      <c r="AX47" s="451"/>
      <c r="AY47" s="451"/>
      <c r="AZ47" s="451"/>
      <c r="BA47" s="451"/>
      <c r="BB47" s="451" t="str">
        <f t="shared" si="7"/>
        <v>In the percentage of HH eating 0 meal per day is of %, the percentage of HH eating 1 meal per day is of %, the percentage of HH eating 2 meals per day is of  %, the percentage of HH eating 3 meals per day is of %</v>
      </c>
      <c r="BC47" s="451"/>
      <c r="BD47" s="451"/>
      <c r="BE47" s="451"/>
      <c r="BF47" s="451"/>
      <c r="BG47"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7" s="452"/>
      <c r="BI47" s="452"/>
      <c r="BJ47" s="452"/>
      <c r="BK47" s="452"/>
      <c r="BL47" s="452" t="str">
        <f t="shared" si="9"/>
        <v>InRazon de desplazamientois intercommuncal conflict for % is armed confluct for % is natural disaster for is search for services such as  (health, education, etc.)%</v>
      </c>
      <c r="BM47" s="452"/>
      <c r="BN47" s="452"/>
      <c r="BO47" s="452"/>
      <c r="BP47" s="452"/>
      <c r="BQ47" s="452"/>
      <c r="BR47" s="452"/>
      <c r="BS47" s="452" t="str">
        <f t="shared" si="10"/>
        <v>InGasto en alimentoIs less than 65% for % Is less than 65% for % %</v>
      </c>
      <c r="BT47" s="452"/>
      <c r="BU47" s="452"/>
      <c r="BV47" s="452"/>
      <c r="BW47" s="452"/>
      <c r="BX47" s="452" t="str">
        <f t="shared" si="11"/>
        <v>Fuentes de granos basicos consumidosInwas market for %, was own production for%, was HFA for %, was gifts for%</v>
      </c>
      <c r="BY47" s="452"/>
      <c r="BZ47" s="452" t="str">
        <f t="shared" si="12"/>
        <v xml:space="preserve">In%planted in the last agricultural season </v>
      </c>
      <c r="CA47" s="452"/>
      <c r="CB47" s="452"/>
      <c r="CC47" s="452"/>
      <c r="CD47" s="452"/>
      <c r="CE47" s="452" t="str">
        <f t="shared" si="13"/>
        <v>InThe percentage of HH that experienced a shock in the last month is %</v>
      </c>
      <c r="CF47" s="452"/>
      <c r="CG47" s="452"/>
      <c r="CH47" s="452"/>
      <c r="CI47" s="452"/>
      <c r="CJ47" s="452" t="str">
        <f t="shared" si="14"/>
        <v>Inthe percentage of HH with access to improved water sources ( including boreholes, piped water, covered wells) is %</v>
      </c>
      <c r="CK47" s="452"/>
      <c r="CL47" s="452" t="str">
        <f t="shared" si="15"/>
        <v>Inthe percentage of HH treating water is %</v>
      </c>
      <c r="CM47" s="452"/>
      <c r="CN47" s="452"/>
      <c r="CO47" s="452"/>
      <c r="CP47" s="20" t="str">
        <f t="shared" si="16"/>
        <v>Inthe percentage of hh with imrpoved water on premises is %, the percentage of HH who have to travel less than 30 minutes to access improved water is %, the percentage of HH that have to travel more than 30 minutes to access improved water is %</v>
      </c>
      <c r="CQ47" s="20"/>
      <c r="CR47" s="20"/>
      <c r="CS47" s="20"/>
      <c r="CT47" s="20"/>
      <c r="CU47" s="20"/>
      <c r="CV47" s="20"/>
      <c r="CW47" s="20"/>
    </row>
    <row r="48" spans="1:101" ht="34.5" customHeight="1">
      <c r="A48" s="419"/>
      <c r="B48" s="420"/>
      <c r="C48" s="421"/>
      <c r="D48" s="422"/>
      <c r="E48" s="453"/>
      <c r="F48" s="423"/>
      <c r="G48" s="424"/>
      <c r="H48" s="425"/>
      <c r="I48" s="426"/>
      <c r="J48" s="427"/>
      <c r="K48" s="428"/>
      <c r="L48" s="400"/>
      <c r="M48" s="429"/>
      <c r="N48" s="430"/>
      <c r="O48" s="425"/>
      <c r="P48" s="426"/>
      <c r="Q48" s="427"/>
      <c r="R48" s="431"/>
      <c r="S48" s="432"/>
      <c r="T48" s="433"/>
      <c r="U48" s="438"/>
      <c r="V48" s="439"/>
      <c r="W48" s="440"/>
      <c r="X48"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8" s="438"/>
      <c r="Z48" s="439"/>
      <c r="AA48" s="440"/>
      <c r="AB48" s="440" t="str">
        <f t="shared" si="2"/>
        <v>In the percentage of households having food diversity indicative of Phase 1 and 2 is of %, the percentage having a food diversity indicative phase 3 is of %, and the percentage having a food diversity indicative of  Phase 4 and 5 is of %.</v>
      </c>
      <c r="AC48" s="441"/>
      <c r="AD48" s="442"/>
      <c r="AE48" s="443"/>
      <c r="AF48" s="444"/>
      <c r="AG48" s="432"/>
      <c r="AH48"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8" s="441"/>
      <c r="AJ48" s="442"/>
      <c r="AK48" s="445"/>
      <c r="AL48"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8" s="446"/>
      <c r="AN48" s="447"/>
      <c r="AO48" s="448"/>
      <c r="AP48" s="449"/>
      <c r="AQ48"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8" s="451"/>
      <c r="AS48" s="451"/>
      <c r="AT48" s="451"/>
      <c r="AU48" s="451"/>
      <c r="AV48" s="451"/>
      <c r="AW48" s="451" t="str">
        <f t="shared" si="6"/>
        <v>Inin the last 30 days (because of a lack of food) the % of HH that begged is%, the proportion that sold last female animal is %, and the percentage of HH that engaged in illegal income earning activities such as theft and prostitution was %</v>
      </c>
      <c r="AX48" s="451"/>
      <c r="AY48" s="451"/>
      <c r="AZ48" s="451"/>
      <c r="BA48" s="451"/>
      <c r="BB48" s="451" t="str">
        <f t="shared" si="7"/>
        <v>In the percentage of HH eating 0 meal per day is of %, the percentage of HH eating 1 meal per day is of %, the percentage of HH eating 2 meals per day is of  %, the percentage of HH eating 3 meals per day is of %</v>
      </c>
      <c r="BC48" s="451"/>
      <c r="BD48" s="451"/>
      <c r="BE48" s="451"/>
      <c r="BF48" s="451"/>
      <c r="BG48"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8" s="452"/>
      <c r="BI48" s="452"/>
      <c r="BJ48" s="452"/>
      <c r="BK48" s="452"/>
      <c r="BL48" s="452" t="str">
        <f t="shared" si="9"/>
        <v>InRazon de desplazamientois intercommuncal conflict for % is armed confluct for % is natural disaster for is search for services such as  (health, education, etc.)%</v>
      </c>
      <c r="BM48" s="452"/>
      <c r="BN48" s="452"/>
      <c r="BO48" s="452"/>
      <c r="BP48" s="452"/>
      <c r="BQ48" s="452"/>
      <c r="BR48" s="452"/>
      <c r="BS48" s="452" t="str">
        <f t="shared" si="10"/>
        <v>InGasto en alimentoIs less than 65% for % Is less than 65% for % %</v>
      </c>
      <c r="BT48" s="452"/>
      <c r="BU48" s="452"/>
      <c r="BV48" s="452"/>
      <c r="BW48" s="452"/>
      <c r="BX48" s="452" t="str">
        <f t="shared" si="11"/>
        <v>Fuentes de granos basicos consumidosInwas market for %, was own production for%, was HFA for %, was gifts for%</v>
      </c>
      <c r="BY48" s="452"/>
      <c r="BZ48" s="452" t="str">
        <f t="shared" si="12"/>
        <v xml:space="preserve">In%planted in the last agricultural season </v>
      </c>
      <c r="CA48" s="452"/>
      <c r="CB48" s="452"/>
      <c r="CC48" s="452"/>
      <c r="CD48" s="452"/>
      <c r="CE48" s="452" t="str">
        <f t="shared" si="13"/>
        <v>InThe percentage of HH that experienced a shock in the last month is %</v>
      </c>
      <c r="CF48" s="452"/>
      <c r="CG48" s="452"/>
      <c r="CH48" s="452"/>
      <c r="CI48" s="452"/>
      <c r="CJ48" s="452" t="str">
        <f t="shared" si="14"/>
        <v>Inthe percentage of HH with access to improved water sources ( including boreholes, piped water, covered wells) is %</v>
      </c>
      <c r="CK48" s="452"/>
      <c r="CL48" s="452" t="str">
        <f t="shared" si="15"/>
        <v>Inthe percentage of HH treating water is %</v>
      </c>
      <c r="CM48" s="452"/>
      <c r="CN48" s="452"/>
      <c r="CO48" s="452"/>
      <c r="CP48" s="20" t="str">
        <f t="shared" si="16"/>
        <v>Inthe percentage of hh with imrpoved water on premises is %, the percentage of HH who have to travel less than 30 minutes to access improved water is %, the percentage of HH that have to travel more than 30 minutes to access improved water is %</v>
      </c>
      <c r="CQ48" s="20"/>
      <c r="CR48" s="20"/>
      <c r="CS48" s="20"/>
      <c r="CT48" s="20"/>
      <c r="CU48" s="20"/>
      <c r="CV48" s="20"/>
      <c r="CW48" s="20"/>
    </row>
    <row r="49" spans="1:101" ht="16.5" customHeight="1">
      <c r="A49" s="419"/>
      <c r="B49" s="420"/>
      <c r="C49" s="421"/>
      <c r="D49" s="422"/>
      <c r="E49" s="453"/>
      <c r="F49" s="423"/>
      <c r="G49" s="424"/>
      <c r="H49" s="425"/>
      <c r="I49" s="426"/>
      <c r="J49" s="427"/>
      <c r="K49" s="428"/>
      <c r="L49" s="400"/>
      <c r="M49" s="429"/>
      <c r="N49" s="430"/>
      <c r="O49" s="425"/>
      <c r="P49" s="426"/>
      <c r="Q49" s="427"/>
      <c r="R49" s="431"/>
      <c r="S49" s="432"/>
      <c r="T49" s="433"/>
      <c r="U49" s="438"/>
      <c r="V49" s="439"/>
      <c r="W49" s="440"/>
      <c r="X49"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9" s="438"/>
      <c r="Z49" s="439"/>
      <c r="AA49" s="440"/>
      <c r="AB49" s="440" t="str">
        <f t="shared" si="2"/>
        <v>In the percentage of households having food diversity indicative of Phase 1 and 2 is of %, the percentage having a food diversity indicative phase 3 is of %, and the percentage having a food diversity indicative of  Phase 4 and 5 is of %.</v>
      </c>
      <c r="AC49" s="441"/>
      <c r="AD49" s="442"/>
      <c r="AE49" s="443"/>
      <c r="AF49" s="444"/>
      <c r="AG49" s="432"/>
      <c r="AH49"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9" s="441"/>
      <c r="AJ49" s="442"/>
      <c r="AK49" s="445"/>
      <c r="AL49"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9" s="446"/>
      <c r="AN49" s="447"/>
      <c r="AO49" s="448"/>
      <c r="AP49" s="449"/>
      <c r="AQ49"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9" s="451"/>
      <c r="AS49" s="451"/>
      <c r="AT49" s="451"/>
      <c r="AU49" s="451"/>
      <c r="AV49" s="451"/>
      <c r="AW49" s="451" t="str">
        <f t="shared" si="6"/>
        <v>Inin the last 30 days (because of a lack of food) the % of HH that begged is%, the proportion that sold last female animal is %, and the percentage of HH that engaged in illegal income earning activities such as theft and prostitution was %</v>
      </c>
      <c r="AX49" s="451"/>
      <c r="AY49" s="451"/>
      <c r="AZ49" s="451"/>
      <c r="BA49" s="451"/>
      <c r="BB49" s="451" t="str">
        <f t="shared" si="7"/>
        <v>In the percentage of HH eating 0 meal per day is of %, the percentage of HH eating 1 meal per day is of %, the percentage of HH eating 2 meals per day is of  %, the percentage of HH eating 3 meals per day is of %</v>
      </c>
      <c r="BC49" s="451"/>
      <c r="BD49" s="451"/>
      <c r="BE49" s="451"/>
      <c r="BF49" s="451"/>
      <c r="BG49"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9" s="452"/>
      <c r="BI49" s="452"/>
      <c r="BJ49" s="452"/>
      <c r="BK49" s="452"/>
      <c r="BL49" s="452" t="str">
        <f t="shared" si="9"/>
        <v>InRazon de desplazamientois intercommuncal conflict for % is armed confluct for % is natural disaster for is search for services such as  (health, education, etc.)%</v>
      </c>
      <c r="BM49" s="452"/>
      <c r="BN49" s="452"/>
      <c r="BO49" s="452"/>
      <c r="BP49" s="452"/>
      <c r="BQ49" s="452"/>
      <c r="BR49" s="452"/>
      <c r="BS49" s="452" t="str">
        <f t="shared" si="10"/>
        <v>InGasto en alimentoIs less than 65% for % Is less than 65% for % %</v>
      </c>
      <c r="BT49" s="452"/>
      <c r="BU49" s="452"/>
      <c r="BV49" s="452"/>
      <c r="BW49" s="452"/>
      <c r="BX49" s="452" t="str">
        <f t="shared" si="11"/>
        <v>Fuentes de granos basicos consumidosInwas market for %, was own production for%, was HFA for %, was gifts for%</v>
      </c>
      <c r="BY49" s="452"/>
      <c r="BZ49" s="452" t="str">
        <f t="shared" si="12"/>
        <v xml:space="preserve">In%planted in the last agricultural season </v>
      </c>
      <c r="CA49" s="452"/>
      <c r="CB49" s="452"/>
      <c r="CC49" s="452"/>
      <c r="CD49" s="452"/>
      <c r="CE49" s="452" t="str">
        <f t="shared" si="13"/>
        <v>InThe percentage of HH that experienced a shock in the last month is %</v>
      </c>
      <c r="CF49" s="452"/>
      <c r="CG49" s="452"/>
      <c r="CH49" s="452"/>
      <c r="CI49" s="452"/>
      <c r="CJ49" s="452" t="str">
        <f t="shared" si="14"/>
        <v>Inthe percentage of HH with access to improved water sources ( including boreholes, piped water, covered wells) is %</v>
      </c>
      <c r="CK49" s="452"/>
      <c r="CL49" s="452" t="str">
        <f t="shared" si="15"/>
        <v>Inthe percentage of HH treating water is %</v>
      </c>
      <c r="CM49" s="452"/>
      <c r="CN49" s="452"/>
      <c r="CO49" s="452"/>
      <c r="CP49" s="20" t="str">
        <f t="shared" si="16"/>
        <v>Inthe percentage of hh with imrpoved water on premises is %, the percentage of HH who have to travel less than 30 minutes to access improved water is %, the percentage of HH that have to travel more than 30 minutes to access improved water is %</v>
      </c>
      <c r="CQ49" s="20"/>
      <c r="CR49" s="20"/>
      <c r="CS49" s="20"/>
      <c r="CT49" s="20"/>
      <c r="CU49" s="20"/>
      <c r="CV49" s="20"/>
      <c r="CW49" s="20"/>
    </row>
    <row r="50" spans="1:101" ht="38.450000000000003" customHeight="1">
      <c r="A50" s="419"/>
      <c r="B50" s="420"/>
      <c r="C50" s="421"/>
      <c r="D50" s="422"/>
      <c r="E50" s="453"/>
      <c r="F50" s="423"/>
      <c r="G50" s="424"/>
      <c r="H50" s="425"/>
      <c r="I50" s="426"/>
      <c r="J50" s="427"/>
      <c r="K50" s="428"/>
      <c r="L50" s="400"/>
      <c r="M50" s="429"/>
      <c r="N50" s="430"/>
      <c r="O50" s="425"/>
      <c r="P50" s="426"/>
      <c r="Q50" s="427"/>
      <c r="R50" s="431"/>
      <c r="S50" s="432"/>
      <c r="T50" s="433"/>
      <c r="U50" s="438"/>
      <c r="V50" s="439"/>
      <c r="W50" s="440"/>
      <c r="X50"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0" s="438"/>
      <c r="Z50" s="439"/>
      <c r="AA50" s="440"/>
      <c r="AB50" s="440" t="str">
        <f t="shared" si="2"/>
        <v>In the percentage of households having food diversity indicative of Phase 1 and 2 is of %, the percentage having a food diversity indicative phase 3 is of %, and the percentage having a food diversity indicative of  Phase 4 and 5 is of %.</v>
      </c>
      <c r="AC50" s="441"/>
      <c r="AD50" s="442"/>
      <c r="AE50" s="443"/>
      <c r="AF50" s="444"/>
      <c r="AG50" s="432"/>
      <c r="AH50"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0" s="441"/>
      <c r="AJ50" s="442"/>
      <c r="AK50" s="445"/>
      <c r="AL50"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0" s="446"/>
      <c r="AN50" s="447"/>
      <c r="AO50" s="448"/>
      <c r="AP50" s="449"/>
      <c r="AQ50"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0" s="451"/>
      <c r="AS50" s="451"/>
      <c r="AT50" s="451"/>
      <c r="AU50" s="451"/>
      <c r="AV50" s="451"/>
      <c r="AW50" s="451" t="str">
        <f t="shared" si="6"/>
        <v>Inin the last 30 days (because of a lack of food) the % of HH that begged is%, the proportion that sold last female animal is %, and the percentage of HH that engaged in illegal income earning activities such as theft and prostitution was %</v>
      </c>
      <c r="AX50" s="451"/>
      <c r="AY50" s="451"/>
      <c r="AZ50" s="451"/>
      <c r="BA50" s="451"/>
      <c r="BB50" s="451" t="str">
        <f t="shared" si="7"/>
        <v>In the percentage of HH eating 0 meal per day is of %, the percentage of HH eating 1 meal per day is of %, the percentage of HH eating 2 meals per day is of  %, the percentage of HH eating 3 meals per day is of %</v>
      </c>
      <c r="BC50" s="451"/>
      <c r="BD50" s="451"/>
      <c r="BE50" s="451"/>
      <c r="BF50" s="451"/>
      <c r="BG50"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0" s="452"/>
      <c r="BI50" s="452"/>
      <c r="BJ50" s="452"/>
      <c r="BK50" s="452"/>
      <c r="BL50" s="452" t="str">
        <f t="shared" si="9"/>
        <v>InRazon de desplazamientois intercommuncal conflict for % is armed confluct for % is natural disaster for is search for services such as  (health, education, etc.)%</v>
      </c>
      <c r="BM50" s="452"/>
      <c r="BN50" s="452"/>
      <c r="BO50" s="452"/>
      <c r="BP50" s="452"/>
      <c r="BQ50" s="452"/>
      <c r="BR50" s="452"/>
      <c r="BS50" s="452" t="str">
        <f t="shared" si="10"/>
        <v>InGasto en alimentoIs less than 65% for % Is less than 65% for % %</v>
      </c>
      <c r="BT50" s="452"/>
      <c r="BU50" s="452"/>
      <c r="BV50" s="452"/>
      <c r="BW50" s="452"/>
      <c r="BX50" s="452" t="str">
        <f t="shared" si="11"/>
        <v>Fuentes de granos basicos consumidosInwas market for %, was own production for%, was HFA for %, was gifts for%</v>
      </c>
      <c r="BY50" s="452"/>
      <c r="BZ50" s="452" t="str">
        <f t="shared" si="12"/>
        <v xml:space="preserve">In%planted in the last agricultural season </v>
      </c>
      <c r="CA50" s="452"/>
      <c r="CB50" s="452"/>
      <c r="CC50" s="452"/>
      <c r="CD50" s="452"/>
      <c r="CE50" s="452" t="str">
        <f t="shared" si="13"/>
        <v>InThe percentage of HH that experienced a shock in the last month is %</v>
      </c>
      <c r="CF50" s="452"/>
      <c r="CG50" s="452"/>
      <c r="CH50" s="452"/>
      <c r="CI50" s="452"/>
      <c r="CJ50" s="452" t="str">
        <f t="shared" si="14"/>
        <v>Inthe percentage of HH with access to improved water sources ( including boreholes, piped water, covered wells) is %</v>
      </c>
      <c r="CK50" s="452"/>
      <c r="CL50" s="452" t="str">
        <f t="shared" si="15"/>
        <v>Inthe percentage of HH treating water is %</v>
      </c>
      <c r="CM50" s="452"/>
      <c r="CN50" s="452"/>
      <c r="CO50" s="452"/>
      <c r="CP50" s="20" t="str">
        <f t="shared" si="16"/>
        <v>Inthe percentage of hh with imrpoved water on premises is %, the percentage of HH who have to travel less than 30 minutes to access improved water is %, the percentage of HH that have to travel more than 30 minutes to access improved water is %</v>
      </c>
      <c r="CQ50" s="20"/>
      <c r="CR50" s="20"/>
      <c r="CS50" s="20"/>
      <c r="CT50" s="20"/>
      <c r="CU50" s="20"/>
      <c r="CV50" s="20"/>
      <c r="CW50" s="20"/>
    </row>
    <row r="51" spans="1:101" ht="409.5">
      <c r="A51" s="419"/>
      <c r="B51" s="420"/>
      <c r="C51" s="461"/>
      <c r="D51" s="462"/>
      <c r="E51" s="463"/>
      <c r="F51" s="423"/>
      <c r="G51" s="424"/>
      <c r="H51" s="425"/>
      <c r="I51" s="426"/>
      <c r="J51" s="427"/>
      <c r="K51" s="428"/>
      <c r="L51" s="400"/>
      <c r="M51" s="429"/>
      <c r="N51" s="430"/>
      <c r="O51" s="425"/>
      <c r="P51" s="426"/>
      <c r="Q51" s="427"/>
      <c r="R51" s="431"/>
      <c r="S51" s="432"/>
      <c r="T51" s="433"/>
      <c r="U51" s="438"/>
      <c r="V51" s="439"/>
      <c r="W51" s="440"/>
      <c r="X51"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1" s="438"/>
      <c r="Z51" s="439"/>
      <c r="AA51" s="440"/>
      <c r="AB51" s="440" t="str">
        <f t="shared" si="2"/>
        <v>In the percentage of households having food diversity indicative of Phase 1 and 2 is of %, the percentage having a food diversity indicative phase 3 is of %, and the percentage having a food diversity indicative of  Phase 4 and 5 is of %.</v>
      </c>
      <c r="AC51" s="441"/>
      <c r="AD51" s="442"/>
      <c r="AE51" s="443"/>
      <c r="AF51" s="444"/>
      <c r="AG51" s="432"/>
      <c r="AH51"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1" s="441"/>
      <c r="AJ51" s="442"/>
      <c r="AK51" s="445"/>
      <c r="AL51"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1" s="446"/>
      <c r="AN51" s="447"/>
      <c r="AO51" s="448"/>
      <c r="AP51" s="449"/>
      <c r="AQ51"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1" s="451"/>
      <c r="AS51" s="451"/>
      <c r="AT51" s="451"/>
      <c r="AU51" s="451"/>
      <c r="AV51" s="451"/>
      <c r="AW51" s="451" t="str">
        <f t="shared" si="6"/>
        <v>Inin the last 30 days (because of a lack of food) the % of HH that begged is%, the proportion that sold last female animal is %, and the percentage of HH that engaged in illegal income earning activities such as theft and prostitution was %</v>
      </c>
      <c r="AX51" s="451"/>
      <c r="AY51" s="451"/>
      <c r="AZ51" s="451"/>
      <c r="BA51" s="451"/>
      <c r="BB51" s="451" t="str">
        <f t="shared" si="7"/>
        <v>In the percentage of HH eating 0 meal per day is of %, the percentage of HH eating 1 meal per day is of %, the percentage of HH eating 2 meals per day is of  %, the percentage of HH eating 3 meals per day is of %</v>
      </c>
      <c r="BC51" s="451"/>
      <c r="BD51" s="451"/>
      <c r="BE51" s="451"/>
      <c r="BF51" s="451"/>
      <c r="BG51"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1" s="452"/>
      <c r="BI51" s="452"/>
      <c r="BJ51" s="452"/>
      <c r="BK51" s="452"/>
      <c r="BL51" s="452" t="str">
        <f t="shared" si="9"/>
        <v>InRazon de desplazamientois intercommuncal conflict for % is armed confluct for % is natural disaster for is search for services such as  (health, education, etc.)%</v>
      </c>
      <c r="BM51" s="452"/>
      <c r="BN51" s="452"/>
      <c r="BO51" s="452"/>
      <c r="BP51" s="452"/>
      <c r="BQ51" s="452"/>
      <c r="BR51" s="452"/>
      <c r="BS51" s="452" t="str">
        <f t="shared" si="10"/>
        <v>InGasto en alimentoIs less than 65% for % Is less than 65% for % %</v>
      </c>
      <c r="BT51" s="452"/>
      <c r="BU51" s="452"/>
      <c r="BV51" s="452"/>
      <c r="BW51" s="452"/>
      <c r="BX51" s="452" t="str">
        <f t="shared" si="11"/>
        <v>Fuentes de granos basicos consumidosInwas market for %, was own production for%, was HFA for %, was gifts for%</v>
      </c>
      <c r="BY51" s="452"/>
      <c r="BZ51" s="452" t="str">
        <f t="shared" si="12"/>
        <v xml:space="preserve">In%planted in the last agricultural season </v>
      </c>
      <c r="CA51" s="452"/>
      <c r="CB51" s="452"/>
      <c r="CC51" s="452"/>
      <c r="CD51" s="452"/>
      <c r="CE51" s="452" t="str">
        <f t="shared" si="13"/>
        <v>InThe percentage of HH that experienced a shock in the last month is %</v>
      </c>
      <c r="CF51" s="452"/>
      <c r="CG51" s="452"/>
      <c r="CH51" s="452"/>
      <c r="CI51" s="452"/>
      <c r="CJ51" s="452" t="str">
        <f t="shared" si="14"/>
        <v>Inthe percentage of HH with access to improved water sources ( including boreholes, piped water, covered wells) is %</v>
      </c>
      <c r="CK51" s="452"/>
      <c r="CL51" s="452" t="str">
        <f t="shared" si="15"/>
        <v>Inthe percentage of HH treating water is %</v>
      </c>
      <c r="CM51" s="452"/>
      <c r="CN51" s="452"/>
      <c r="CO51" s="452"/>
      <c r="CP51" s="20" t="str">
        <f t="shared" si="16"/>
        <v>Inthe percentage of hh with imrpoved water on premises is %, the percentage of HH who have to travel less than 30 minutes to access improved water is %, the percentage of HH that have to travel more than 30 minutes to access improved water is %</v>
      </c>
      <c r="CQ51" s="20"/>
      <c r="CR51" s="20"/>
      <c r="CS51" s="20"/>
      <c r="CT51" s="20"/>
      <c r="CU51" s="20"/>
      <c r="CV51" s="20"/>
      <c r="CW51" s="20"/>
    </row>
    <row r="52" spans="1:101" ht="409.5">
      <c r="A52" s="419"/>
      <c r="B52" s="420"/>
      <c r="C52" s="421"/>
      <c r="D52" s="422"/>
      <c r="E52" s="453"/>
      <c r="F52" s="423"/>
      <c r="G52" s="424"/>
      <c r="H52" s="425"/>
      <c r="I52" s="426"/>
      <c r="J52" s="427"/>
      <c r="K52" s="428"/>
      <c r="L52" s="400"/>
      <c r="M52" s="429"/>
      <c r="N52" s="430"/>
      <c r="O52" s="425"/>
      <c r="P52" s="426"/>
      <c r="Q52" s="427"/>
      <c r="R52" s="431"/>
      <c r="S52" s="432"/>
      <c r="T52" s="433"/>
      <c r="U52" s="438"/>
      <c r="V52" s="439"/>
      <c r="W52" s="440"/>
      <c r="X52"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2" s="438"/>
      <c r="Z52" s="439"/>
      <c r="AA52" s="440"/>
      <c r="AB52" s="440" t="str">
        <f t="shared" si="2"/>
        <v>In the percentage of households having food diversity indicative of Phase 1 and 2 is of %, the percentage having a food diversity indicative phase 3 is of %, and the percentage having a food diversity indicative of  Phase 4 and 5 is of %.</v>
      </c>
      <c r="AC52" s="441"/>
      <c r="AD52" s="442"/>
      <c r="AE52" s="443"/>
      <c r="AF52" s="444"/>
      <c r="AG52" s="432"/>
      <c r="AH52"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2" s="441"/>
      <c r="AJ52" s="442"/>
      <c r="AK52" s="445"/>
      <c r="AL52"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2" s="446"/>
      <c r="AN52" s="447"/>
      <c r="AO52" s="448"/>
      <c r="AP52" s="449"/>
      <c r="AQ52"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2" s="451"/>
      <c r="AS52" s="451"/>
      <c r="AT52" s="451"/>
      <c r="AU52" s="451"/>
      <c r="AV52" s="451"/>
      <c r="AW52" s="451" t="str">
        <f t="shared" si="6"/>
        <v>Inin the last 30 days (because of a lack of food) the % of HH that begged is%, the proportion that sold last female animal is %, and the percentage of HH that engaged in illegal income earning activities such as theft and prostitution was %</v>
      </c>
      <c r="AX52" s="451"/>
      <c r="AY52" s="451"/>
      <c r="AZ52" s="451"/>
      <c r="BA52" s="451"/>
      <c r="BB52" s="451" t="str">
        <f t="shared" si="7"/>
        <v>In the percentage of HH eating 0 meal per day is of %, the percentage of HH eating 1 meal per day is of %, the percentage of HH eating 2 meals per day is of  %, the percentage of HH eating 3 meals per day is of %</v>
      </c>
      <c r="BC52" s="451"/>
      <c r="BD52" s="451"/>
      <c r="BE52" s="451"/>
      <c r="BF52" s="451"/>
      <c r="BG52"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2" s="452"/>
      <c r="BI52" s="452"/>
      <c r="BJ52" s="452"/>
      <c r="BK52" s="452"/>
      <c r="BL52" s="452" t="str">
        <f t="shared" si="9"/>
        <v>InRazon de desplazamientois intercommuncal conflict for % is armed confluct for % is natural disaster for is search for services such as  (health, education, etc.)%</v>
      </c>
      <c r="BM52" s="452"/>
      <c r="BN52" s="452"/>
      <c r="BO52" s="452"/>
      <c r="BP52" s="452"/>
      <c r="BQ52" s="452"/>
      <c r="BR52" s="452"/>
      <c r="BS52" s="452" t="str">
        <f t="shared" si="10"/>
        <v>InGasto en alimentoIs less than 65% for % Is less than 65% for % %</v>
      </c>
      <c r="BT52" s="452"/>
      <c r="BU52" s="452"/>
      <c r="BV52" s="452"/>
      <c r="BW52" s="452"/>
      <c r="BX52" s="452" t="str">
        <f t="shared" si="11"/>
        <v>Fuentes de granos basicos consumidosInwas market for %, was own production for%, was HFA for %, was gifts for%</v>
      </c>
      <c r="BY52" s="452"/>
      <c r="BZ52" s="452" t="str">
        <f t="shared" si="12"/>
        <v xml:space="preserve">In%planted in the last agricultural season </v>
      </c>
      <c r="CA52" s="452"/>
      <c r="CB52" s="452"/>
      <c r="CC52" s="452"/>
      <c r="CD52" s="452"/>
      <c r="CE52" s="452" t="str">
        <f t="shared" si="13"/>
        <v>InThe percentage of HH that experienced a shock in the last month is %</v>
      </c>
      <c r="CF52" s="452"/>
      <c r="CG52" s="452"/>
      <c r="CH52" s="452"/>
      <c r="CI52" s="452"/>
      <c r="CJ52" s="452" t="str">
        <f t="shared" si="14"/>
        <v>Inthe percentage of HH with access to improved water sources ( including boreholes, piped water, covered wells) is %</v>
      </c>
      <c r="CK52" s="452"/>
      <c r="CL52" s="452" t="str">
        <f t="shared" si="15"/>
        <v>Inthe percentage of HH treating water is %</v>
      </c>
      <c r="CM52" s="452"/>
      <c r="CN52" s="452"/>
      <c r="CO52" s="452"/>
      <c r="CP52" s="20" t="str">
        <f t="shared" si="16"/>
        <v>Inthe percentage of hh with imrpoved water on premises is %, the percentage of HH who have to travel less than 30 minutes to access improved water is %, the percentage of HH that have to travel more than 30 minutes to access improved water is %</v>
      </c>
      <c r="CQ52" s="20"/>
      <c r="CR52" s="20"/>
      <c r="CS52" s="20"/>
      <c r="CT52" s="20"/>
      <c r="CU52" s="20"/>
      <c r="CV52" s="20"/>
      <c r="CW52" s="20"/>
    </row>
    <row r="53" spans="1:101" ht="409.5">
      <c r="A53" s="419"/>
      <c r="B53" s="420"/>
      <c r="C53" s="461"/>
      <c r="D53" s="462"/>
      <c r="E53" s="463"/>
      <c r="F53" s="423"/>
      <c r="G53" s="424"/>
      <c r="H53" s="425"/>
      <c r="I53" s="426"/>
      <c r="J53" s="427"/>
      <c r="K53" s="428"/>
      <c r="L53" s="400"/>
      <c r="M53" s="429"/>
      <c r="N53" s="430"/>
      <c r="O53" s="425"/>
      <c r="P53" s="426"/>
      <c r="Q53" s="427"/>
      <c r="R53" s="431"/>
      <c r="S53" s="432"/>
      <c r="T53" s="433"/>
      <c r="U53" s="438"/>
      <c r="V53" s="439"/>
      <c r="W53" s="440"/>
      <c r="X53"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3" s="438"/>
      <c r="Z53" s="439"/>
      <c r="AA53" s="440"/>
      <c r="AB53" s="440" t="str">
        <f t="shared" si="2"/>
        <v>In the percentage of households having food diversity indicative of Phase 1 and 2 is of %, the percentage having a food diversity indicative phase 3 is of %, and the percentage having a food diversity indicative of  Phase 4 and 5 is of %.</v>
      </c>
      <c r="AC53" s="441"/>
      <c r="AD53" s="442"/>
      <c r="AE53" s="443"/>
      <c r="AF53" s="444"/>
      <c r="AG53" s="432"/>
      <c r="AH53"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3" s="441"/>
      <c r="AJ53" s="442"/>
      <c r="AK53" s="445"/>
      <c r="AL53"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3" s="446"/>
      <c r="AN53" s="447"/>
      <c r="AO53" s="448"/>
      <c r="AP53" s="449"/>
      <c r="AQ53"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3" s="451"/>
      <c r="AS53" s="451"/>
      <c r="AT53" s="451"/>
      <c r="AU53" s="451"/>
      <c r="AV53" s="451"/>
      <c r="AW53" s="451" t="str">
        <f t="shared" si="6"/>
        <v>Inin the last 30 days (because of a lack of food) the % of HH that begged is%, the proportion that sold last female animal is %, and the percentage of HH that engaged in illegal income earning activities such as theft and prostitution was %</v>
      </c>
      <c r="AX53" s="451"/>
      <c r="AY53" s="451"/>
      <c r="AZ53" s="451"/>
      <c r="BA53" s="451"/>
      <c r="BB53" s="451" t="str">
        <f t="shared" si="7"/>
        <v>In the percentage of HH eating 0 meal per day is of %, the percentage of HH eating 1 meal per day is of %, the percentage of HH eating 2 meals per day is of  %, the percentage of HH eating 3 meals per day is of %</v>
      </c>
      <c r="BC53" s="451"/>
      <c r="BD53" s="451"/>
      <c r="BE53" s="451"/>
      <c r="BF53" s="451"/>
      <c r="BG53"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3" s="452"/>
      <c r="BI53" s="452"/>
      <c r="BJ53" s="452"/>
      <c r="BK53" s="452"/>
      <c r="BL53" s="452" t="str">
        <f t="shared" si="9"/>
        <v>InRazon de desplazamientois intercommuncal conflict for % is armed confluct for % is natural disaster for is search for services such as  (health, education, etc.)%</v>
      </c>
      <c r="BM53" s="452"/>
      <c r="BN53" s="452"/>
      <c r="BO53" s="452"/>
      <c r="BP53" s="452"/>
      <c r="BQ53" s="452"/>
      <c r="BR53" s="452"/>
      <c r="BS53" s="452" t="str">
        <f t="shared" si="10"/>
        <v>InGasto en alimentoIs less than 65% for % Is less than 65% for % %</v>
      </c>
      <c r="BT53" s="452"/>
      <c r="BU53" s="452"/>
      <c r="BV53" s="452"/>
      <c r="BW53" s="452"/>
      <c r="BX53" s="452" t="str">
        <f t="shared" si="11"/>
        <v>Fuentes de granos basicos consumidosInwas market for %, was own production for%, was HFA for %, was gifts for%</v>
      </c>
      <c r="BY53" s="452"/>
      <c r="BZ53" s="452" t="str">
        <f t="shared" si="12"/>
        <v xml:space="preserve">In%planted in the last agricultural season </v>
      </c>
      <c r="CA53" s="452"/>
      <c r="CB53" s="452"/>
      <c r="CC53" s="452"/>
      <c r="CD53" s="452"/>
      <c r="CE53" s="452" t="str">
        <f t="shared" si="13"/>
        <v>InThe percentage of HH that experienced a shock in the last month is %</v>
      </c>
      <c r="CF53" s="452"/>
      <c r="CG53" s="452"/>
      <c r="CH53" s="452"/>
      <c r="CI53" s="452"/>
      <c r="CJ53" s="452" t="str">
        <f t="shared" si="14"/>
        <v>Inthe percentage of HH with access to improved water sources ( including boreholes, piped water, covered wells) is %</v>
      </c>
      <c r="CK53" s="452"/>
      <c r="CL53" s="452" t="str">
        <f t="shared" si="15"/>
        <v>Inthe percentage of HH treating water is %</v>
      </c>
      <c r="CM53" s="452"/>
      <c r="CN53" s="452"/>
      <c r="CO53" s="452"/>
      <c r="CP53" s="20" t="str">
        <f t="shared" si="16"/>
        <v>Inthe percentage of hh with imrpoved water on premises is %, the percentage of HH who have to travel less than 30 minutes to access improved water is %, the percentage of HH that have to travel more than 30 minutes to access improved water is %</v>
      </c>
      <c r="CQ53" s="20"/>
      <c r="CR53" s="20"/>
      <c r="CS53" s="20"/>
      <c r="CT53" s="20"/>
      <c r="CU53" s="20"/>
      <c r="CV53" s="20"/>
      <c r="CW53" s="20"/>
    </row>
    <row r="54" spans="1:101" ht="409.5">
      <c r="A54" s="419"/>
      <c r="B54" s="420"/>
      <c r="C54" s="421"/>
      <c r="D54" s="422"/>
      <c r="E54" s="453"/>
      <c r="F54" s="423"/>
      <c r="G54" s="424"/>
      <c r="H54" s="425"/>
      <c r="I54" s="426"/>
      <c r="J54" s="427"/>
      <c r="K54" s="428"/>
      <c r="L54" s="400"/>
      <c r="M54" s="429"/>
      <c r="N54" s="430"/>
      <c r="O54" s="425"/>
      <c r="P54" s="426"/>
      <c r="Q54" s="427"/>
      <c r="R54" s="431"/>
      <c r="S54" s="432"/>
      <c r="T54" s="433"/>
      <c r="U54" s="438"/>
      <c r="V54" s="439"/>
      <c r="W54" s="440"/>
      <c r="X54"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4" s="438"/>
      <c r="Z54" s="439"/>
      <c r="AA54" s="440"/>
      <c r="AB54" s="440" t="str">
        <f t="shared" si="2"/>
        <v>In the percentage of households having food diversity indicative of Phase 1 and 2 is of %, the percentage having a food diversity indicative phase 3 is of %, and the percentage having a food diversity indicative of  Phase 4 and 5 is of %.</v>
      </c>
      <c r="AC54" s="441"/>
      <c r="AD54" s="442"/>
      <c r="AE54" s="443"/>
      <c r="AF54" s="444"/>
      <c r="AG54" s="432"/>
      <c r="AH54"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4" s="441"/>
      <c r="AJ54" s="442"/>
      <c r="AK54" s="445"/>
      <c r="AL54"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4" s="446"/>
      <c r="AN54" s="447"/>
      <c r="AO54" s="448"/>
      <c r="AP54" s="449"/>
      <c r="AQ54"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4" s="451"/>
      <c r="AS54" s="451"/>
      <c r="AT54" s="451"/>
      <c r="AU54" s="451"/>
      <c r="AV54" s="451"/>
      <c r="AW54" s="451" t="str">
        <f t="shared" si="6"/>
        <v>Inin the last 30 days (because of a lack of food) the % of HH that begged is%, the proportion that sold last female animal is %, and the percentage of HH that engaged in illegal income earning activities such as theft and prostitution was %</v>
      </c>
      <c r="AX54" s="451"/>
      <c r="AY54" s="451"/>
      <c r="AZ54" s="451"/>
      <c r="BA54" s="451"/>
      <c r="BB54" s="451" t="str">
        <f t="shared" si="7"/>
        <v>In the percentage of HH eating 0 meal per day is of %, the percentage of HH eating 1 meal per day is of %, the percentage of HH eating 2 meals per day is of  %, the percentage of HH eating 3 meals per day is of %</v>
      </c>
      <c r="BC54" s="451"/>
      <c r="BD54" s="451"/>
      <c r="BE54" s="451"/>
      <c r="BF54" s="451"/>
      <c r="BG54"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4" s="452"/>
      <c r="BI54" s="452"/>
      <c r="BJ54" s="452"/>
      <c r="BK54" s="452"/>
      <c r="BL54" s="452" t="str">
        <f t="shared" si="9"/>
        <v>InRazon de desplazamientois intercommuncal conflict for % is armed confluct for % is natural disaster for is search for services such as  (health, education, etc.)%</v>
      </c>
      <c r="BM54" s="452"/>
      <c r="BN54" s="452"/>
      <c r="BO54" s="452"/>
      <c r="BP54" s="452"/>
      <c r="BQ54" s="452"/>
      <c r="BR54" s="452"/>
      <c r="BS54" s="452" t="str">
        <f t="shared" si="10"/>
        <v>InGasto en alimentoIs less than 65% for % Is less than 65% for % %</v>
      </c>
      <c r="BT54" s="452"/>
      <c r="BU54" s="452"/>
      <c r="BV54" s="452"/>
      <c r="BW54" s="452"/>
      <c r="BX54" s="452" t="str">
        <f t="shared" si="11"/>
        <v>Fuentes de granos basicos consumidosInwas market for %, was own production for%, was HFA for %, was gifts for%</v>
      </c>
      <c r="BY54" s="452"/>
      <c r="BZ54" s="452" t="str">
        <f t="shared" si="12"/>
        <v xml:space="preserve">In%planted in the last agricultural season </v>
      </c>
      <c r="CA54" s="452"/>
      <c r="CB54" s="452"/>
      <c r="CC54" s="452"/>
      <c r="CD54" s="452"/>
      <c r="CE54" s="452" t="str">
        <f t="shared" si="13"/>
        <v>InThe percentage of HH that experienced a shock in the last month is %</v>
      </c>
      <c r="CF54" s="452"/>
      <c r="CG54" s="452"/>
      <c r="CH54" s="452"/>
      <c r="CI54" s="452"/>
      <c r="CJ54" s="452" t="str">
        <f t="shared" si="14"/>
        <v>Inthe percentage of HH with access to improved water sources ( including boreholes, piped water, covered wells) is %</v>
      </c>
      <c r="CK54" s="452"/>
      <c r="CL54" s="452" t="str">
        <f t="shared" si="15"/>
        <v>Inthe percentage of HH treating water is %</v>
      </c>
      <c r="CM54" s="452"/>
      <c r="CN54" s="452"/>
      <c r="CO54" s="452"/>
      <c r="CP54" s="20" t="str">
        <f t="shared" si="16"/>
        <v>Inthe percentage of hh with imrpoved water on premises is %, the percentage of HH who have to travel less than 30 minutes to access improved water is %, the percentage of HH that have to travel more than 30 minutes to access improved water is %</v>
      </c>
      <c r="CQ54" s="20"/>
      <c r="CR54" s="20"/>
      <c r="CS54" s="20"/>
      <c r="CT54" s="20"/>
      <c r="CU54" s="20"/>
      <c r="CV54" s="20"/>
      <c r="CW54" s="20"/>
    </row>
    <row r="55" spans="1:101" ht="409.5">
      <c r="A55" s="419"/>
      <c r="B55" s="420"/>
      <c r="C55" s="421"/>
      <c r="D55" s="422"/>
      <c r="E55" s="453"/>
      <c r="F55" s="483"/>
      <c r="G55" s="424"/>
      <c r="H55" s="484"/>
      <c r="I55" s="485"/>
      <c r="J55" s="486"/>
      <c r="K55" s="428"/>
      <c r="L55" s="400"/>
      <c r="M55" s="487"/>
      <c r="N55" s="430"/>
      <c r="O55" s="425"/>
      <c r="P55" s="426"/>
      <c r="Q55" s="427"/>
      <c r="R55" s="431"/>
      <c r="S55" s="432"/>
      <c r="T55" s="433"/>
      <c r="U55" s="438"/>
      <c r="V55" s="439"/>
      <c r="W55" s="440"/>
      <c r="X55"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5" s="438"/>
      <c r="Z55" s="439"/>
      <c r="AA55" s="440"/>
      <c r="AB55" s="440" t="str">
        <f t="shared" si="2"/>
        <v>In the percentage of households having food diversity indicative of Phase 1 and 2 is of %, the percentage having a food diversity indicative phase 3 is of %, and the percentage having a food diversity indicative of  Phase 4 and 5 is of %.</v>
      </c>
      <c r="AC55" s="441"/>
      <c r="AD55" s="442"/>
      <c r="AE55" s="443"/>
      <c r="AF55" s="444"/>
      <c r="AG55" s="432"/>
      <c r="AH55"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5" s="441"/>
      <c r="AJ55" s="442"/>
      <c r="AK55" s="445"/>
      <c r="AL55"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5" s="446"/>
      <c r="AN55" s="447"/>
      <c r="AO55" s="448"/>
      <c r="AP55" s="449"/>
      <c r="AQ55"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5" s="451"/>
      <c r="AS55" s="451"/>
      <c r="AT55" s="451"/>
      <c r="AU55" s="451"/>
      <c r="AV55" s="451"/>
      <c r="AW55" s="451" t="str">
        <f t="shared" si="6"/>
        <v>Inin the last 30 days (because of a lack of food) the % of HH that begged is%, the proportion that sold last female animal is %, and the percentage of HH that engaged in illegal income earning activities such as theft and prostitution was %</v>
      </c>
      <c r="AX55" s="451"/>
      <c r="AY55" s="451"/>
      <c r="AZ55" s="451"/>
      <c r="BA55" s="451"/>
      <c r="BB55" s="451" t="str">
        <f t="shared" si="7"/>
        <v>In the percentage of HH eating 0 meal per day is of %, the percentage of HH eating 1 meal per day is of %, the percentage of HH eating 2 meals per day is of  %, the percentage of HH eating 3 meals per day is of %</v>
      </c>
      <c r="BC55" s="451"/>
      <c r="BD55" s="451"/>
      <c r="BE55" s="451"/>
      <c r="BF55" s="451"/>
      <c r="BG55"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5" s="452"/>
      <c r="BI55" s="452"/>
      <c r="BJ55" s="452"/>
      <c r="BK55" s="452"/>
      <c r="BL55" s="452" t="str">
        <f t="shared" si="9"/>
        <v>InRazon de desplazamientois intercommuncal conflict for % is armed confluct for % is natural disaster for is search for services such as  (health, education, etc.)%</v>
      </c>
      <c r="BM55" s="452"/>
      <c r="BN55" s="452"/>
      <c r="BO55" s="452"/>
      <c r="BP55" s="452"/>
      <c r="BQ55" s="452"/>
      <c r="BR55" s="452"/>
      <c r="BS55" s="452" t="str">
        <f t="shared" si="10"/>
        <v>InGasto en alimentoIs less than 65% for % Is less than 65% for % %</v>
      </c>
      <c r="BT55" s="452"/>
      <c r="BU55" s="452"/>
      <c r="BV55" s="452"/>
      <c r="BW55" s="452"/>
      <c r="BX55" s="452" t="str">
        <f t="shared" si="11"/>
        <v>Fuentes de granos basicos consumidosInwas market for %, was own production for%, was HFA for %, was gifts for%</v>
      </c>
      <c r="BY55" s="452"/>
      <c r="BZ55" s="452" t="str">
        <f t="shared" si="12"/>
        <v xml:space="preserve">In%planted in the last agricultural season </v>
      </c>
      <c r="CA55" s="452"/>
      <c r="CB55" s="452"/>
      <c r="CC55" s="452"/>
      <c r="CD55" s="452"/>
      <c r="CE55" s="452" t="str">
        <f t="shared" si="13"/>
        <v>InThe percentage of HH that experienced a shock in the last month is %</v>
      </c>
      <c r="CF55" s="452"/>
      <c r="CG55" s="452"/>
      <c r="CH55" s="452"/>
      <c r="CI55" s="452"/>
      <c r="CJ55" s="452" t="str">
        <f t="shared" si="14"/>
        <v>Inthe percentage of HH with access to improved water sources ( including boreholes, piped water, covered wells) is %</v>
      </c>
      <c r="CK55" s="452"/>
      <c r="CL55" s="452" t="str">
        <f t="shared" si="15"/>
        <v>Inthe percentage of HH treating water is %</v>
      </c>
      <c r="CM55" s="452"/>
      <c r="CN55" s="452"/>
      <c r="CO55" s="452"/>
      <c r="CP55" s="20" t="str">
        <f t="shared" si="16"/>
        <v>Inthe percentage of hh with imrpoved water on premises is %, the percentage of HH who have to travel less than 30 minutes to access improved water is %, the percentage of HH that have to travel more than 30 minutes to access improved water is %</v>
      </c>
      <c r="CQ55" s="20"/>
      <c r="CR55" s="20"/>
      <c r="CS55" s="20"/>
      <c r="CT55" s="20"/>
      <c r="CU55" s="20"/>
      <c r="CV55" s="20"/>
      <c r="CW55" s="20"/>
    </row>
    <row r="56" spans="1:101" ht="409.5">
      <c r="A56" s="419"/>
      <c r="B56" s="420"/>
      <c r="C56" s="421"/>
      <c r="D56" s="422"/>
      <c r="E56" s="453"/>
      <c r="F56" s="483"/>
      <c r="G56" s="424"/>
      <c r="H56" s="484"/>
      <c r="I56" s="485"/>
      <c r="J56" s="486"/>
      <c r="K56" s="428"/>
      <c r="L56" s="400"/>
      <c r="M56" s="487"/>
      <c r="N56" s="430"/>
      <c r="O56" s="425"/>
      <c r="P56" s="426"/>
      <c r="Q56" s="427"/>
      <c r="R56" s="431"/>
      <c r="S56" s="432"/>
      <c r="T56" s="433"/>
      <c r="U56" s="438"/>
      <c r="V56" s="439"/>
      <c r="W56" s="440"/>
      <c r="X56"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6" s="438"/>
      <c r="Z56" s="439"/>
      <c r="AA56" s="440"/>
      <c r="AB56" s="440" t="str">
        <f t="shared" si="2"/>
        <v>In the percentage of households having food diversity indicative of Phase 1 and 2 is of %, the percentage having a food diversity indicative phase 3 is of %, and the percentage having a food diversity indicative of  Phase 4 and 5 is of %.</v>
      </c>
      <c r="AC56" s="441"/>
      <c r="AD56" s="442"/>
      <c r="AE56" s="443"/>
      <c r="AF56" s="444"/>
      <c r="AG56" s="432"/>
      <c r="AH56"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6" s="441"/>
      <c r="AJ56" s="442"/>
      <c r="AK56" s="445"/>
      <c r="AL56"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6" s="446"/>
      <c r="AN56" s="447"/>
      <c r="AO56" s="448"/>
      <c r="AP56" s="449"/>
      <c r="AQ56"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6" s="451"/>
      <c r="AS56" s="451"/>
      <c r="AT56" s="451"/>
      <c r="AU56" s="451"/>
      <c r="AV56" s="451"/>
      <c r="AW56" s="451" t="str">
        <f t="shared" si="6"/>
        <v>Inin the last 30 days (because of a lack of food) the % of HH that begged is%, the proportion that sold last female animal is %, and the percentage of HH that engaged in illegal income earning activities such as theft and prostitution was %</v>
      </c>
      <c r="AX56" s="451"/>
      <c r="AY56" s="451"/>
      <c r="AZ56" s="451"/>
      <c r="BA56" s="451"/>
      <c r="BB56" s="451" t="str">
        <f t="shared" si="7"/>
        <v>In the percentage of HH eating 0 meal per day is of %, the percentage of HH eating 1 meal per day is of %, the percentage of HH eating 2 meals per day is of  %, the percentage of HH eating 3 meals per day is of %</v>
      </c>
      <c r="BC56" s="451"/>
      <c r="BD56" s="451"/>
      <c r="BE56" s="451"/>
      <c r="BF56" s="451"/>
      <c r="BG56"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6" s="452"/>
      <c r="BI56" s="452"/>
      <c r="BJ56" s="452"/>
      <c r="BK56" s="452"/>
      <c r="BL56" s="452" t="str">
        <f t="shared" si="9"/>
        <v>InRazon de desplazamientois intercommuncal conflict for % is armed confluct for % is natural disaster for is search for services such as  (health, education, etc.)%</v>
      </c>
      <c r="BM56" s="452"/>
      <c r="BN56" s="452"/>
      <c r="BO56" s="452"/>
      <c r="BP56" s="452"/>
      <c r="BQ56" s="452"/>
      <c r="BR56" s="452"/>
      <c r="BS56" s="452" t="str">
        <f t="shared" si="10"/>
        <v>InGasto en alimentoIs less than 65% for % Is less than 65% for % %</v>
      </c>
      <c r="BT56" s="452"/>
      <c r="BU56" s="452"/>
      <c r="BV56" s="452"/>
      <c r="BW56" s="452"/>
      <c r="BX56" s="452" t="str">
        <f t="shared" si="11"/>
        <v>Fuentes de granos basicos consumidosInwas market for %, was own production for%, was HFA for %, was gifts for%</v>
      </c>
      <c r="BY56" s="452"/>
      <c r="BZ56" s="452" t="str">
        <f t="shared" si="12"/>
        <v xml:space="preserve">In%planted in the last agricultural season </v>
      </c>
      <c r="CA56" s="452"/>
      <c r="CB56" s="452"/>
      <c r="CC56" s="452"/>
      <c r="CD56" s="452"/>
      <c r="CE56" s="452" t="str">
        <f t="shared" si="13"/>
        <v>InThe percentage of HH that experienced a shock in the last month is %</v>
      </c>
      <c r="CF56" s="452"/>
      <c r="CG56" s="452"/>
      <c r="CH56" s="452"/>
      <c r="CI56" s="452"/>
      <c r="CJ56" s="452" t="str">
        <f t="shared" si="14"/>
        <v>Inthe percentage of HH with access to improved water sources ( including boreholes, piped water, covered wells) is %</v>
      </c>
      <c r="CK56" s="452"/>
      <c r="CL56" s="452" t="str">
        <f t="shared" si="15"/>
        <v>Inthe percentage of HH treating water is %</v>
      </c>
      <c r="CM56" s="452"/>
      <c r="CN56" s="452"/>
      <c r="CO56" s="452"/>
      <c r="CP56" s="20" t="str">
        <f t="shared" si="16"/>
        <v>Inthe percentage of hh with imrpoved water on premises is %, the percentage of HH who have to travel less than 30 minutes to access improved water is %, the percentage of HH that have to travel more than 30 minutes to access improved water is %</v>
      </c>
      <c r="CQ56" s="20"/>
      <c r="CR56" s="20"/>
      <c r="CS56" s="20"/>
      <c r="CT56" s="20"/>
      <c r="CU56" s="20"/>
      <c r="CV56" s="20"/>
      <c r="CW56" s="20"/>
    </row>
    <row r="57" spans="1:101" ht="409.5">
      <c r="A57" s="419"/>
      <c r="B57" s="420"/>
      <c r="C57" s="421"/>
      <c r="D57" s="422"/>
      <c r="E57" s="453"/>
      <c r="F57" s="483"/>
      <c r="G57" s="424"/>
      <c r="H57" s="484"/>
      <c r="I57" s="485"/>
      <c r="J57" s="486"/>
      <c r="K57" s="428"/>
      <c r="L57" s="400"/>
      <c r="M57" s="487"/>
      <c r="N57" s="430"/>
      <c r="O57" s="425"/>
      <c r="P57" s="426"/>
      <c r="Q57" s="427"/>
      <c r="R57" s="431"/>
      <c r="S57" s="432"/>
      <c r="T57" s="433"/>
      <c r="U57" s="438"/>
      <c r="V57" s="439"/>
      <c r="W57" s="440"/>
      <c r="X57"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7" s="438"/>
      <c r="Z57" s="439"/>
      <c r="AA57" s="440"/>
      <c r="AB57" s="440" t="str">
        <f t="shared" si="2"/>
        <v>In the percentage of households having food diversity indicative of Phase 1 and 2 is of %, the percentage having a food diversity indicative phase 3 is of %, and the percentage having a food diversity indicative of  Phase 4 and 5 is of %.</v>
      </c>
      <c r="AC57" s="441"/>
      <c r="AD57" s="442"/>
      <c r="AE57" s="443"/>
      <c r="AF57" s="444"/>
      <c r="AG57" s="432"/>
      <c r="AH57"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7" s="441"/>
      <c r="AJ57" s="442"/>
      <c r="AK57" s="445"/>
      <c r="AL57"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7" s="446"/>
      <c r="AN57" s="447"/>
      <c r="AO57" s="448"/>
      <c r="AP57" s="449"/>
      <c r="AQ57"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7" s="451"/>
      <c r="AS57" s="451"/>
      <c r="AT57" s="451"/>
      <c r="AU57" s="451"/>
      <c r="AV57" s="451"/>
      <c r="AW57" s="451" t="str">
        <f t="shared" si="6"/>
        <v>Inin the last 30 days (because of a lack of food) the % of HH that begged is%, the proportion that sold last female animal is %, and the percentage of HH that engaged in illegal income earning activities such as theft and prostitution was %</v>
      </c>
      <c r="AX57" s="451"/>
      <c r="AY57" s="451"/>
      <c r="AZ57" s="451"/>
      <c r="BA57" s="451"/>
      <c r="BB57" s="451" t="str">
        <f t="shared" si="7"/>
        <v>In the percentage of HH eating 0 meal per day is of %, the percentage of HH eating 1 meal per day is of %, the percentage of HH eating 2 meals per day is of  %, the percentage of HH eating 3 meals per day is of %</v>
      </c>
      <c r="BC57" s="451"/>
      <c r="BD57" s="451"/>
      <c r="BE57" s="451"/>
      <c r="BF57" s="451"/>
      <c r="BG57"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7" s="452"/>
      <c r="BI57" s="452"/>
      <c r="BJ57" s="452"/>
      <c r="BK57" s="452"/>
      <c r="BL57" s="452" t="str">
        <f t="shared" si="9"/>
        <v>InRazon de desplazamientois intercommuncal conflict for % is armed confluct for % is natural disaster for is search for services such as  (health, education, etc.)%</v>
      </c>
      <c r="BM57" s="452"/>
      <c r="BN57" s="452"/>
      <c r="BO57" s="452"/>
      <c r="BP57" s="452"/>
      <c r="BQ57" s="452"/>
      <c r="BR57" s="452"/>
      <c r="BS57" s="452" t="str">
        <f t="shared" si="10"/>
        <v>InGasto en alimentoIs less than 65% for % Is less than 65% for % %</v>
      </c>
      <c r="BT57" s="452"/>
      <c r="BU57" s="452"/>
      <c r="BV57" s="452"/>
      <c r="BW57" s="452"/>
      <c r="BX57" s="452" t="str">
        <f t="shared" si="11"/>
        <v>Fuentes de granos basicos consumidosInwas market for %, was own production for%, was HFA for %, was gifts for%</v>
      </c>
      <c r="BY57" s="452"/>
      <c r="BZ57" s="452" t="str">
        <f t="shared" si="12"/>
        <v xml:space="preserve">In%planted in the last agricultural season </v>
      </c>
      <c r="CA57" s="452"/>
      <c r="CB57" s="452"/>
      <c r="CC57" s="452"/>
      <c r="CD57" s="452"/>
      <c r="CE57" s="452" t="str">
        <f t="shared" si="13"/>
        <v>InThe percentage of HH that experienced a shock in the last month is %</v>
      </c>
      <c r="CF57" s="452"/>
      <c r="CG57" s="452"/>
      <c r="CH57" s="452"/>
      <c r="CI57" s="452"/>
      <c r="CJ57" s="452" t="str">
        <f t="shared" si="14"/>
        <v>Inthe percentage of HH with access to improved water sources ( including boreholes, piped water, covered wells) is %</v>
      </c>
      <c r="CK57" s="452"/>
      <c r="CL57" s="452" t="str">
        <f t="shared" si="15"/>
        <v>Inthe percentage of HH treating water is %</v>
      </c>
      <c r="CM57" s="452"/>
      <c r="CN57" s="452"/>
      <c r="CO57" s="452"/>
      <c r="CP57" s="20" t="str">
        <f t="shared" si="16"/>
        <v>Inthe percentage of hh with imrpoved water on premises is %, the percentage of HH who have to travel less than 30 minutes to access improved water is %, the percentage of HH that have to travel more than 30 minutes to access improved water is %</v>
      </c>
      <c r="CQ57" s="20"/>
      <c r="CR57" s="20"/>
      <c r="CS57" s="20"/>
      <c r="CT57" s="20"/>
      <c r="CU57" s="20"/>
      <c r="CV57" s="20"/>
      <c r="CW57" s="20"/>
    </row>
    <row r="58" spans="1:101" ht="409.5">
      <c r="A58" s="419"/>
      <c r="B58" s="420"/>
      <c r="C58" s="458"/>
      <c r="D58" s="459"/>
      <c r="E58" s="460"/>
      <c r="F58" s="483"/>
      <c r="G58" s="424"/>
      <c r="H58" s="484"/>
      <c r="I58" s="485"/>
      <c r="J58" s="486"/>
      <c r="K58" s="428"/>
      <c r="L58" s="400"/>
      <c r="M58" s="487"/>
      <c r="N58" s="430"/>
      <c r="O58" s="425"/>
      <c r="P58" s="426"/>
      <c r="Q58" s="427"/>
      <c r="R58" s="431"/>
      <c r="S58" s="432"/>
      <c r="T58" s="433"/>
      <c r="U58" s="438"/>
      <c r="V58" s="439"/>
      <c r="W58" s="440"/>
      <c r="X58"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8" s="438"/>
      <c r="Z58" s="439"/>
      <c r="AA58" s="440"/>
      <c r="AB58" s="440" t="str">
        <f t="shared" si="2"/>
        <v>In the percentage of households having food diversity indicative of Phase 1 and 2 is of %, the percentage having a food diversity indicative phase 3 is of %, and the percentage having a food diversity indicative of  Phase 4 and 5 is of %.</v>
      </c>
      <c r="AC58" s="441"/>
      <c r="AD58" s="442"/>
      <c r="AE58" s="443"/>
      <c r="AF58" s="444"/>
      <c r="AG58" s="432"/>
      <c r="AH58"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8" s="441"/>
      <c r="AJ58" s="442"/>
      <c r="AK58" s="445"/>
      <c r="AL58"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8" s="446"/>
      <c r="AN58" s="447"/>
      <c r="AO58" s="448"/>
      <c r="AP58" s="449"/>
      <c r="AQ58"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8" s="451"/>
      <c r="AS58" s="451"/>
      <c r="AT58" s="451"/>
      <c r="AU58" s="451"/>
      <c r="AV58" s="451"/>
      <c r="AW58" s="451" t="str">
        <f t="shared" si="6"/>
        <v>Inin the last 30 days (because of a lack of food) the % of HH that begged is%, the proportion that sold last female animal is %, and the percentage of HH that engaged in illegal income earning activities such as theft and prostitution was %</v>
      </c>
      <c r="AX58" s="451"/>
      <c r="AY58" s="451"/>
      <c r="AZ58" s="451"/>
      <c r="BA58" s="451"/>
      <c r="BB58" s="451" t="str">
        <f t="shared" si="7"/>
        <v>In the percentage of HH eating 0 meal per day is of %, the percentage of HH eating 1 meal per day is of %, the percentage of HH eating 2 meals per day is of  %, the percentage of HH eating 3 meals per day is of %</v>
      </c>
      <c r="BC58" s="451"/>
      <c r="BD58" s="451"/>
      <c r="BE58" s="451"/>
      <c r="BF58" s="451"/>
      <c r="BG58"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8" s="452"/>
      <c r="BI58" s="452"/>
      <c r="BJ58" s="452"/>
      <c r="BK58" s="452"/>
      <c r="BL58" s="452" t="str">
        <f t="shared" si="9"/>
        <v>InRazon de desplazamientois intercommuncal conflict for % is armed confluct for % is natural disaster for is search for services such as  (health, education, etc.)%</v>
      </c>
      <c r="BM58" s="452"/>
      <c r="BN58" s="452"/>
      <c r="BO58" s="452"/>
      <c r="BP58" s="452"/>
      <c r="BQ58" s="452"/>
      <c r="BR58" s="452"/>
      <c r="BS58" s="452" t="str">
        <f t="shared" si="10"/>
        <v>InGasto en alimentoIs less than 65% for % Is less than 65% for % %</v>
      </c>
      <c r="BT58" s="452"/>
      <c r="BU58" s="452"/>
      <c r="BV58" s="452"/>
      <c r="BW58" s="452"/>
      <c r="BX58" s="452" t="str">
        <f t="shared" si="11"/>
        <v>Fuentes de granos basicos consumidosInwas market for %, was own production for%, was HFA for %, was gifts for%</v>
      </c>
      <c r="BY58" s="452"/>
      <c r="BZ58" s="452" t="str">
        <f t="shared" si="12"/>
        <v xml:space="preserve">In%planted in the last agricultural season </v>
      </c>
      <c r="CA58" s="452"/>
      <c r="CB58" s="452"/>
      <c r="CC58" s="452"/>
      <c r="CD58" s="452"/>
      <c r="CE58" s="452" t="str">
        <f t="shared" si="13"/>
        <v>InThe percentage of HH that experienced a shock in the last month is %</v>
      </c>
      <c r="CF58" s="452"/>
      <c r="CG58" s="452"/>
      <c r="CH58" s="452"/>
      <c r="CI58" s="452"/>
      <c r="CJ58" s="452" t="str">
        <f t="shared" si="14"/>
        <v>Inthe percentage of HH with access to improved water sources ( including boreholes, piped water, covered wells) is %</v>
      </c>
      <c r="CK58" s="452"/>
      <c r="CL58" s="452" t="str">
        <f t="shared" si="15"/>
        <v>Inthe percentage of HH treating water is %</v>
      </c>
      <c r="CM58" s="452"/>
      <c r="CN58" s="452"/>
      <c r="CO58" s="452"/>
      <c r="CP58" s="20" t="str">
        <f t="shared" si="16"/>
        <v>Inthe percentage of hh with imrpoved water on premises is %, the percentage of HH who have to travel less than 30 minutes to access improved water is %, the percentage of HH that have to travel more than 30 minutes to access improved water is %</v>
      </c>
      <c r="CQ58" s="20"/>
      <c r="CR58" s="20"/>
      <c r="CS58" s="20"/>
      <c r="CT58" s="20"/>
      <c r="CU58" s="20"/>
      <c r="CV58" s="20"/>
      <c r="CW58" s="20"/>
    </row>
    <row r="59" spans="1:101" ht="409.5">
      <c r="A59" s="419"/>
      <c r="B59" s="420"/>
      <c r="C59" s="421"/>
      <c r="D59" s="422"/>
      <c r="E59" s="453"/>
      <c r="F59" s="423"/>
      <c r="G59" s="424"/>
      <c r="H59" s="425"/>
      <c r="I59" s="426"/>
      <c r="J59" s="427"/>
      <c r="K59" s="428"/>
      <c r="L59" s="400"/>
      <c r="M59" s="429"/>
      <c r="N59" s="430"/>
      <c r="O59" s="425"/>
      <c r="P59" s="426"/>
      <c r="Q59" s="427"/>
      <c r="R59" s="431"/>
      <c r="S59" s="432"/>
      <c r="T59" s="433"/>
      <c r="U59" s="438"/>
      <c r="V59" s="439"/>
      <c r="W59" s="440"/>
      <c r="X59"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9" s="438"/>
      <c r="Z59" s="439"/>
      <c r="AA59" s="440"/>
      <c r="AB59" s="440" t="str">
        <f t="shared" si="2"/>
        <v>In the percentage of households having food diversity indicative of Phase 1 and 2 is of %, the percentage having a food diversity indicative phase 3 is of %, and the percentage having a food diversity indicative of  Phase 4 and 5 is of %.</v>
      </c>
      <c r="AC59" s="441"/>
      <c r="AD59" s="442"/>
      <c r="AE59" s="443"/>
      <c r="AF59" s="444"/>
      <c r="AG59" s="432"/>
      <c r="AH59"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9" s="441"/>
      <c r="AJ59" s="442"/>
      <c r="AK59" s="445"/>
      <c r="AL59"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9" s="446"/>
      <c r="AN59" s="447"/>
      <c r="AO59" s="448"/>
      <c r="AP59" s="449"/>
      <c r="AQ59"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9" s="451"/>
      <c r="AS59" s="451"/>
      <c r="AT59" s="451"/>
      <c r="AU59" s="451"/>
      <c r="AV59" s="451"/>
      <c r="AW59" s="451" t="str">
        <f t="shared" si="6"/>
        <v>Inin the last 30 days (because of a lack of food) the % of HH that begged is%, the proportion that sold last female animal is %, and the percentage of HH that engaged in illegal income earning activities such as theft and prostitution was %</v>
      </c>
      <c r="AX59" s="451"/>
      <c r="AY59" s="451"/>
      <c r="AZ59" s="451"/>
      <c r="BA59" s="451"/>
      <c r="BB59" s="451" t="str">
        <f t="shared" si="7"/>
        <v>In the percentage of HH eating 0 meal per day is of %, the percentage of HH eating 1 meal per day is of %, the percentage of HH eating 2 meals per day is of  %, the percentage of HH eating 3 meals per day is of %</v>
      </c>
      <c r="BC59" s="451"/>
      <c r="BD59" s="451"/>
      <c r="BE59" s="451"/>
      <c r="BF59" s="451"/>
      <c r="BG59"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9" s="452"/>
      <c r="BI59" s="452"/>
      <c r="BJ59" s="452"/>
      <c r="BK59" s="452"/>
      <c r="BL59" s="452" t="str">
        <f t="shared" si="9"/>
        <v>InRazon de desplazamientois intercommuncal conflict for % is armed confluct for % is natural disaster for is search for services such as  (health, education, etc.)%</v>
      </c>
      <c r="BM59" s="452"/>
      <c r="BN59" s="452"/>
      <c r="BO59" s="452"/>
      <c r="BP59" s="452"/>
      <c r="BQ59" s="452"/>
      <c r="BR59" s="452"/>
      <c r="BS59" s="452" t="str">
        <f t="shared" si="10"/>
        <v>InGasto en alimentoIs less than 65% for % Is less than 65% for % %</v>
      </c>
      <c r="BT59" s="452"/>
      <c r="BU59" s="452"/>
      <c r="BV59" s="452"/>
      <c r="BW59" s="452"/>
      <c r="BX59" s="452" t="str">
        <f t="shared" si="11"/>
        <v>Fuentes de granos basicos consumidosInwas market for %, was own production for%, was HFA for %, was gifts for%</v>
      </c>
      <c r="BY59" s="452"/>
      <c r="BZ59" s="452" t="str">
        <f t="shared" si="12"/>
        <v xml:space="preserve">In%planted in the last agricultural season </v>
      </c>
      <c r="CA59" s="452"/>
      <c r="CB59" s="452"/>
      <c r="CC59" s="452"/>
      <c r="CD59" s="452"/>
      <c r="CE59" s="452" t="str">
        <f t="shared" si="13"/>
        <v>InThe percentage of HH that experienced a shock in the last month is %</v>
      </c>
      <c r="CF59" s="452"/>
      <c r="CG59" s="452"/>
      <c r="CH59" s="452"/>
      <c r="CI59" s="452"/>
      <c r="CJ59" s="452" t="str">
        <f t="shared" si="14"/>
        <v>Inthe percentage of HH with access to improved water sources ( including boreholes, piped water, covered wells) is %</v>
      </c>
      <c r="CK59" s="452"/>
      <c r="CL59" s="452" t="str">
        <f t="shared" si="15"/>
        <v>Inthe percentage of HH treating water is %</v>
      </c>
      <c r="CM59" s="452"/>
      <c r="CN59" s="452"/>
      <c r="CO59" s="452"/>
      <c r="CP59" s="20" t="str">
        <f t="shared" si="16"/>
        <v>Inthe percentage of hh with imrpoved water on premises is %, the percentage of HH who have to travel less than 30 minutes to access improved water is %, the percentage of HH that have to travel more than 30 minutes to access improved water is %</v>
      </c>
      <c r="CQ59" s="20"/>
      <c r="CR59" s="20"/>
      <c r="CS59" s="20"/>
      <c r="CT59" s="20"/>
      <c r="CU59" s="20"/>
      <c r="CV59" s="20"/>
      <c r="CW59" s="20"/>
    </row>
    <row r="60" spans="1:101" ht="409.5">
      <c r="A60" s="419"/>
      <c r="B60" s="420"/>
      <c r="C60" s="421"/>
      <c r="D60" s="422"/>
      <c r="E60" s="453"/>
      <c r="F60" s="423"/>
      <c r="G60" s="424"/>
      <c r="H60" s="425"/>
      <c r="I60" s="426"/>
      <c r="J60" s="427"/>
      <c r="K60" s="428"/>
      <c r="L60" s="400"/>
      <c r="M60" s="429"/>
      <c r="N60" s="430"/>
      <c r="O60" s="425"/>
      <c r="P60" s="426"/>
      <c r="Q60" s="427"/>
      <c r="R60" s="431"/>
      <c r="S60" s="432"/>
      <c r="T60" s="433"/>
      <c r="U60" s="438"/>
      <c r="V60" s="439"/>
      <c r="W60" s="440"/>
      <c r="X60"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0" s="438"/>
      <c r="Z60" s="439"/>
      <c r="AA60" s="440"/>
      <c r="AB60" s="440" t="str">
        <f t="shared" si="2"/>
        <v>In the percentage of households having food diversity indicative of Phase 1 and 2 is of %, the percentage having a food diversity indicative phase 3 is of %, and the percentage having a food diversity indicative of  Phase 4 and 5 is of %.</v>
      </c>
      <c r="AC60" s="441"/>
      <c r="AD60" s="442"/>
      <c r="AE60" s="443"/>
      <c r="AF60" s="444"/>
      <c r="AG60" s="432"/>
      <c r="AH60"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0" s="441"/>
      <c r="AJ60" s="442"/>
      <c r="AK60" s="445"/>
      <c r="AL60"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0" s="446"/>
      <c r="AN60" s="447"/>
      <c r="AO60" s="448"/>
      <c r="AP60" s="449"/>
      <c r="AQ60"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0" s="451"/>
      <c r="AS60" s="451"/>
      <c r="AT60" s="451"/>
      <c r="AU60" s="451"/>
      <c r="AV60" s="451"/>
      <c r="AW60" s="451" t="str">
        <f t="shared" si="6"/>
        <v>Inin the last 30 days (because of a lack of food) the % of HH that begged is%, the proportion that sold last female animal is %, and the percentage of HH that engaged in illegal income earning activities such as theft and prostitution was %</v>
      </c>
      <c r="AX60" s="451"/>
      <c r="AY60" s="451"/>
      <c r="AZ60" s="451"/>
      <c r="BA60" s="451"/>
      <c r="BB60" s="451" t="str">
        <f t="shared" si="7"/>
        <v>In the percentage of HH eating 0 meal per day is of %, the percentage of HH eating 1 meal per day is of %, the percentage of HH eating 2 meals per day is of  %, the percentage of HH eating 3 meals per day is of %</v>
      </c>
      <c r="BC60" s="451"/>
      <c r="BD60" s="451"/>
      <c r="BE60" s="451"/>
      <c r="BF60" s="451"/>
      <c r="BG60"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0" s="452"/>
      <c r="BI60" s="452"/>
      <c r="BJ60" s="452"/>
      <c r="BK60" s="452"/>
      <c r="BL60" s="452" t="str">
        <f t="shared" si="9"/>
        <v>InRazon de desplazamientois intercommuncal conflict for % is armed confluct for % is natural disaster for is search for services such as  (health, education, etc.)%</v>
      </c>
      <c r="BM60" s="452"/>
      <c r="BN60" s="452"/>
      <c r="BO60" s="452"/>
      <c r="BP60" s="452"/>
      <c r="BQ60" s="452"/>
      <c r="BR60" s="452"/>
      <c r="BS60" s="452" t="str">
        <f t="shared" si="10"/>
        <v>InGasto en alimentoIs less than 65% for % Is less than 65% for % %</v>
      </c>
      <c r="BT60" s="452"/>
      <c r="BU60" s="452"/>
      <c r="BV60" s="452"/>
      <c r="BW60" s="452"/>
      <c r="BX60" s="452" t="str">
        <f t="shared" si="11"/>
        <v>Fuentes de granos basicos consumidosInwas market for %, was own production for%, was HFA for %, was gifts for%</v>
      </c>
      <c r="BY60" s="452"/>
      <c r="BZ60" s="452" t="str">
        <f t="shared" si="12"/>
        <v xml:space="preserve">In%planted in the last agricultural season </v>
      </c>
      <c r="CA60" s="452"/>
      <c r="CB60" s="452"/>
      <c r="CC60" s="452"/>
      <c r="CD60" s="452"/>
      <c r="CE60" s="452" t="str">
        <f t="shared" si="13"/>
        <v>InThe percentage of HH that experienced a shock in the last month is %</v>
      </c>
      <c r="CF60" s="452"/>
      <c r="CG60" s="452"/>
      <c r="CH60" s="452"/>
      <c r="CI60" s="452"/>
      <c r="CJ60" s="452" t="str">
        <f t="shared" si="14"/>
        <v>Inthe percentage of HH with access to improved water sources ( including boreholes, piped water, covered wells) is %</v>
      </c>
      <c r="CK60" s="452"/>
      <c r="CL60" s="452" t="str">
        <f t="shared" si="15"/>
        <v>Inthe percentage of HH treating water is %</v>
      </c>
      <c r="CM60" s="452"/>
      <c r="CN60" s="452"/>
      <c r="CO60" s="452"/>
      <c r="CP60" s="20" t="str">
        <f t="shared" si="16"/>
        <v>Inthe percentage of hh with imrpoved water on premises is %, the percentage of HH who have to travel less than 30 minutes to access improved water is %, the percentage of HH that have to travel more than 30 minutes to access improved water is %</v>
      </c>
      <c r="CQ60" s="20"/>
      <c r="CR60" s="20"/>
      <c r="CS60" s="20"/>
      <c r="CT60" s="20"/>
      <c r="CU60" s="20"/>
      <c r="CV60" s="20"/>
      <c r="CW60" s="20"/>
    </row>
    <row r="61" spans="1:101" ht="409.5">
      <c r="A61" s="419"/>
      <c r="B61" s="420"/>
      <c r="C61" s="458"/>
      <c r="D61" s="459"/>
      <c r="E61" s="460"/>
      <c r="F61" s="423"/>
      <c r="G61" s="424"/>
      <c r="H61" s="425"/>
      <c r="I61" s="426"/>
      <c r="J61" s="427"/>
      <c r="K61" s="428"/>
      <c r="L61" s="400"/>
      <c r="M61" s="429"/>
      <c r="N61" s="430"/>
      <c r="O61" s="425"/>
      <c r="P61" s="426"/>
      <c r="Q61" s="427"/>
      <c r="R61" s="431"/>
      <c r="S61" s="432"/>
      <c r="T61" s="433"/>
      <c r="U61" s="438"/>
      <c r="V61" s="439"/>
      <c r="W61" s="440"/>
      <c r="X61"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1" s="438"/>
      <c r="Z61" s="439"/>
      <c r="AA61" s="440"/>
      <c r="AB61" s="440" t="str">
        <f t="shared" si="2"/>
        <v>In the percentage of households having food diversity indicative of Phase 1 and 2 is of %, the percentage having a food diversity indicative phase 3 is of %, and the percentage having a food diversity indicative of  Phase 4 and 5 is of %.</v>
      </c>
      <c r="AC61" s="441"/>
      <c r="AD61" s="442"/>
      <c r="AE61" s="443"/>
      <c r="AF61" s="444"/>
      <c r="AG61" s="432"/>
      <c r="AH61"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1" s="441"/>
      <c r="AJ61" s="442"/>
      <c r="AK61" s="445"/>
      <c r="AL61"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1" s="446"/>
      <c r="AN61" s="447"/>
      <c r="AO61" s="448"/>
      <c r="AP61" s="449"/>
      <c r="AQ61"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1" s="451"/>
      <c r="AS61" s="451"/>
      <c r="AT61" s="451"/>
      <c r="AU61" s="451"/>
      <c r="AV61" s="451"/>
      <c r="AW61" s="451" t="str">
        <f t="shared" si="6"/>
        <v>Inin the last 30 days (because of a lack of food) the % of HH that begged is%, the proportion that sold last female animal is %, and the percentage of HH that engaged in illegal income earning activities such as theft and prostitution was %</v>
      </c>
      <c r="AX61" s="451"/>
      <c r="AY61" s="451"/>
      <c r="AZ61" s="451"/>
      <c r="BA61" s="451"/>
      <c r="BB61" s="451" t="str">
        <f t="shared" si="7"/>
        <v>In the percentage of HH eating 0 meal per day is of %, the percentage of HH eating 1 meal per day is of %, the percentage of HH eating 2 meals per day is of  %, the percentage of HH eating 3 meals per day is of %</v>
      </c>
      <c r="BC61" s="451"/>
      <c r="BD61" s="451"/>
      <c r="BE61" s="451"/>
      <c r="BF61" s="451"/>
      <c r="BG61"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1" s="452"/>
      <c r="BI61" s="452"/>
      <c r="BJ61" s="452"/>
      <c r="BK61" s="452"/>
      <c r="BL61" s="452" t="str">
        <f t="shared" si="9"/>
        <v>InRazon de desplazamientois intercommuncal conflict for % is armed confluct for % is natural disaster for is search for services such as  (health, education, etc.)%</v>
      </c>
      <c r="BM61" s="452"/>
      <c r="BN61" s="452"/>
      <c r="BO61" s="452"/>
      <c r="BP61" s="452"/>
      <c r="BQ61" s="452"/>
      <c r="BR61" s="452"/>
      <c r="BS61" s="452" t="str">
        <f t="shared" si="10"/>
        <v>InGasto en alimentoIs less than 65% for % Is less than 65% for % %</v>
      </c>
      <c r="BT61" s="452"/>
      <c r="BU61" s="452"/>
      <c r="BV61" s="452"/>
      <c r="BW61" s="452"/>
      <c r="BX61" s="452" t="str">
        <f t="shared" si="11"/>
        <v>Fuentes de granos basicos consumidosInwas market for %, was own production for%, was HFA for %, was gifts for%</v>
      </c>
      <c r="BY61" s="452"/>
      <c r="BZ61" s="452" t="str">
        <f t="shared" si="12"/>
        <v xml:space="preserve">In%planted in the last agricultural season </v>
      </c>
      <c r="CA61" s="452"/>
      <c r="CB61" s="452"/>
      <c r="CC61" s="452"/>
      <c r="CD61" s="452"/>
      <c r="CE61" s="452" t="str">
        <f t="shared" si="13"/>
        <v>InThe percentage of HH that experienced a shock in the last month is %</v>
      </c>
      <c r="CF61" s="452"/>
      <c r="CG61" s="452"/>
      <c r="CH61" s="452"/>
      <c r="CI61" s="452"/>
      <c r="CJ61" s="452" t="str">
        <f t="shared" si="14"/>
        <v>Inthe percentage of HH with access to improved water sources ( including boreholes, piped water, covered wells) is %</v>
      </c>
      <c r="CK61" s="452"/>
      <c r="CL61" s="452" t="str">
        <f t="shared" si="15"/>
        <v>Inthe percentage of HH treating water is %</v>
      </c>
      <c r="CM61" s="452"/>
      <c r="CN61" s="452"/>
      <c r="CO61" s="452"/>
      <c r="CP61" s="20" t="str">
        <f t="shared" si="16"/>
        <v>Inthe percentage of hh with imrpoved water on premises is %, the percentage of HH who have to travel less than 30 minutes to access improved water is %, the percentage of HH that have to travel more than 30 minutes to access improved water is %</v>
      </c>
      <c r="CQ61" s="20"/>
      <c r="CR61" s="20"/>
      <c r="CS61" s="20"/>
      <c r="CT61" s="20"/>
      <c r="CU61" s="20"/>
      <c r="CV61" s="20"/>
      <c r="CW61" s="20"/>
    </row>
    <row r="62" spans="1:101" ht="409.5">
      <c r="A62" s="419"/>
      <c r="B62" s="420"/>
      <c r="C62" s="461"/>
      <c r="D62" s="462"/>
      <c r="E62" s="463"/>
      <c r="F62" s="423"/>
      <c r="G62" s="424"/>
      <c r="H62" s="425"/>
      <c r="I62" s="426"/>
      <c r="J62" s="427"/>
      <c r="K62" s="428"/>
      <c r="L62" s="400"/>
      <c r="M62" s="429"/>
      <c r="N62" s="430"/>
      <c r="O62" s="425"/>
      <c r="P62" s="426"/>
      <c r="Q62" s="427"/>
      <c r="R62" s="431"/>
      <c r="S62" s="432"/>
      <c r="T62" s="433"/>
      <c r="U62" s="438"/>
      <c r="V62" s="439"/>
      <c r="W62" s="440"/>
      <c r="X62"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2" s="438"/>
      <c r="Z62" s="439"/>
      <c r="AA62" s="440"/>
      <c r="AB62" s="440" t="str">
        <f t="shared" si="2"/>
        <v>In the percentage of households having food diversity indicative of Phase 1 and 2 is of %, the percentage having a food diversity indicative phase 3 is of %, and the percentage having a food diversity indicative of  Phase 4 and 5 is of %.</v>
      </c>
      <c r="AC62" s="441"/>
      <c r="AD62" s="442"/>
      <c r="AE62" s="443"/>
      <c r="AF62" s="444"/>
      <c r="AG62" s="432"/>
      <c r="AH62"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2" s="441"/>
      <c r="AJ62" s="442"/>
      <c r="AK62" s="445"/>
      <c r="AL62"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2" s="446"/>
      <c r="AN62" s="447"/>
      <c r="AO62" s="448"/>
      <c r="AP62" s="449"/>
      <c r="AQ62"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2" s="451"/>
      <c r="AS62" s="451"/>
      <c r="AT62" s="451"/>
      <c r="AU62" s="451"/>
      <c r="AV62" s="451"/>
      <c r="AW62" s="451" t="str">
        <f t="shared" si="6"/>
        <v>Inin the last 30 days (because of a lack of food) the % of HH that begged is%, the proportion that sold last female animal is %, and the percentage of HH that engaged in illegal income earning activities such as theft and prostitution was %</v>
      </c>
      <c r="AX62" s="451"/>
      <c r="AY62" s="451"/>
      <c r="AZ62" s="451"/>
      <c r="BA62" s="451"/>
      <c r="BB62" s="451" t="str">
        <f t="shared" si="7"/>
        <v>In the percentage of HH eating 0 meal per day is of %, the percentage of HH eating 1 meal per day is of %, the percentage of HH eating 2 meals per day is of  %, the percentage of HH eating 3 meals per day is of %</v>
      </c>
      <c r="BC62" s="451"/>
      <c r="BD62" s="451"/>
      <c r="BE62" s="451"/>
      <c r="BF62" s="451"/>
      <c r="BG62"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2" s="452"/>
      <c r="BI62" s="452"/>
      <c r="BJ62" s="452"/>
      <c r="BK62" s="452"/>
      <c r="BL62" s="452" t="str">
        <f t="shared" si="9"/>
        <v>InRazon de desplazamientois intercommuncal conflict for % is armed confluct for % is natural disaster for is search for services such as  (health, education, etc.)%</v>
      </c>
      <c r="BM62" s="452"/>
      <c r="BN62" s="452"/>
      <c r="BO62" s="452"/>
      <c r="BP62" s="452"/>
      <c r="BQ62" s="452"/>
      <c r="BR62" s="452"/>
      <c r="BS62" s="452" t="str">
        <f t="shared" si="10"/>
        <v>InGasto en alimentoIs less than 65% for % Is less than 65% for % %</v>
      </c>
      <c r="BT62" s="452"/>
      <c r="BU62" s="452"/>
      <c r="BV62" s="452"/>
      <c r="BW62" s="452"/>
      <c r="BX62" s="452" t="str">
        <f t="shared" si="11"/>
        <v>Fuentes de granos basicos consumidosInwas market for %, was own production for%, was HFA for %, was gifts for%</v>
      </c>
      <c r="BY62" s="452"/>
      <c r="BZ62" s="452" t="str">
        <f t="shared" si="12"/>
        <v xml:space="preserve">In%planted in the last agricultural season </v>
      </c>
      <c r="CA62" s="452"/>
      <c r="CB62" s="452"/>
      <c r="CC62" s="452"/>
      <c r="CD62" s="452"/>
      <c r="CE62" s="452" t="str">
        <f t="shared" si="13"/>
        <v>InThe percentage of HH that experienced a shock in the last month is %</v>
      </c>
      <c r="CF62" s="452"/>
      <c r="CG62" s="452"/>
      <c r="CH62" s="452"/>
      <c r="CI62" s="452"/>
      <c r="CJ62" s="452" t="str">
        <f t="shared" si="14"/>
        <v>Inthe percentage of HH with access to improved water sources ( including boreholes, piped water, covered wells) is %</v>
      </c>
      <c r="CK62" s="452"/>
      <c r="CL62" s="452" t="str">
        <f t="shared" si="15"/>
        <v>Inthe percentage of HH treating water is %</v>
      </c>
      <c r="CM62" s="452"/>
      <c r="CN62" s="452"/>
      <c r="CO62" s="452"/>
      <c r="CP62" s="20" t="str">
        <f t="shared" si="16"/>
        <v>Inthe percentage of hh with imrpoved water on premises is %, the percentage of HH who have to travel less than 30 minutes to access improved water is %, the percentage of HH that have to travel more than 30 minutes to access improved water is %</v>
      </c>
      <c r="CQ62" s="20"/>
      <c r="CR62" s="20"/>
      <c r="CS62" s="20"/>
      <c r="CT62" s="20"/>
      <c r="CU62" s="20"/>
      <c r="CV62" s="20"/>
      <c r="CW62" s="20"/>
    </row>
    <row r="63" spans="1:101" ht="409.5">
      <c r="A63" s="419"/>
      <c r="B63" s="420"/>
      <c r="C63" s="421"/>
      <c r="D63" s="422"/>
      <c r="E63" s="453"/>
      <c r="F63" s="423"/>
      <c r="G63" s="424"/>
      <c r="H63" s="425"/>
      <c r="I63" s="426"/>
      <c r="J63" s="427"/>
      <c r="K63" s="428"/>
      <c r="L63" s="400"/>
      <c r="M63" s="429"/>
      <c r="N63" s="430"/>
      <c r="O63" s="425"/>
      <c r="P63" s="426"/>
      <c r="Q63" s="427"/>
      <c r="R63" s="431"/>
      <c r="S63" s="432"/>
      <c r="T63" s="433"/>
      <c r="U63" s="438"/>
      <c r="V63" s="439"/>
      <c r="W63" s="440"/>
      <c r="X63"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3" s="438"/>
      <c r="Z63" s="439"/>
      <c r="AA63" s="440"/>
      <c r="AB63" s="440" t="str">
        <f t="shared" si="2"/>
        <v>In the percentage of households having food diversity indicative of Phase 1 and 2 is of %, the percentage having a food diversity indicative phase 3 is of %, and the percentage having a food diversity indicative of  Phase 4 and 5 is of %.</v>
      </c>
      <c r="AC63" s="441"/>
      <c r="AD63" s="442"/>
      <c r="AE63" s="443"/>
      <c r="AF63" s="444"/>
      <c r="AG63" s="432"/>
      <c r="AH63"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3" s="441"/>
      <c r="AJ63" s="442"/>
      <c r="AK63" s="445"/>
      <c r="AL63"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3" s="446"/>
      <c r="AN63" s="447"/>
      <c r="AO63" s="448"/>
      <c r="AP63" s="449"/>
      <c r="AQ63"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3" s="451"/>
      <c r="AS63" s="451"/>
      <c r="AT63" s="451"/>
      <c r="AU63" s="451"/>
      <c r="AV63" s="451"/>
      <c r="AW63" s="451" t="str">
        <f t="shared" si="6"/>
        <v>Inin the last 30 days (because of a lack of food) the % of HH that begged is%, the proportion that sold last female animal is %, and the percentage of HH that engaged in illegal income earning activities such as theft and prostitution was %</v>
      </c>
      <c r="AX63" s="451"/>
      <c r="AY63" s="451"/>
      <c r="AZ63" s="451"/>
      <c r="BA63" s="451"/>
      <c r="BB63" s="451" t="str">
        <f t="shared" si="7"/>
        <v>In the percentage of HH eating 0 meal per day is of %, the percentage of HH eating 1 meal per day is of %, the percentage of HH eating 2 meals per day is of  %, the percentage of HH eating 3 meals per day is of %</v>
      </c>
      <c r="BC63" s="451"/>
      <c r="BD63" s="451"/>
      <c r="BE63" s="451"/>
      <c r="BF63" s="451"/>
      <c r="BG63"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3" s="452"/>
      <c r="BI63" s="452"/>
      <c r="BJ63" s="452"/>
      <c r="BK63" s="452"/>
      <c r="BL63" s="452" t="str">
        <f t="shared" si="9"/>
        <v>InRazon de desplazamientois intercommuncal conflict for % is armed confluct for % is natural disaster for is search for services such as  (health, education, etc.)%</v>
      </c>
      <c r="BM63" s="452"/>
      <c r="BN63" s="452"/>
      <c r="BO63" s="452"/>
      <c r="BP63" s="452"/>
      <c r="BQ63" s="452"/>
      <c r="BR63" s="452"/>
      <c r="BS63" s="452" t="str">
        <f t="shared" si="10"/>
        <v>InGasto en alimentoIs less than 65% for % Is less than 65% for % %</v>
      </c>
      <c r="BT63" s="452"/>
      <c r="BU63" s="452"/>
      <c r="BV63" s="452"/>
      <c r="BW63" s="452"/>
      <c r="BX63" s="452" t="str">
        <f t="shared" si="11"/>
        <v>Fuentes de granos basicos consumidosInwas market for %, was own production for%, was HFA for %, was gifts for%</v>
      </c>
      <c r="BY63" s="452"/>
      <c r="BZ63" s="452" t="str">
        <f t="shared" si="12"/>
        <v xml:space="preserve">In%planted in the last agricultural season </v>
      </c>
      <c r="CA63" s="452"/>
      <c r="CB63" s="452"/>
      <c r="CC63" s="452"/>
      <c r="CD63" s="452"/>
      <c r="CE63" s="452" t="str">
        <f t="shared" si="13"/>
        <v>InThe percentage of HH that experienced a shock in the last month is %</v>
      </c>
      <c r="CF63" s="452"/>
      <c r="CG63" s="452"/>
      <c r="CH63" s="452"/>
      <c r="CI63" s="452"/>
      <c r="CJ63" s="452" t="str">
        <f t="shared" si="14"/>
        <v>Inthe percentage of HH with access to improved water sources ( including boreholes, piped water, covered wells) is %</v>
      </c>
      <c r="CK63" s="452"/>
      <c r="CL63" s="452" t="str">
        <f t="shared" si="15"/>
        <v>Inthe percentage of HH treating water is %</v>
      </c>
      <c r="CM63" s="452"/>
      <c r="CN63" s="452"/>
      <c r="CO63" s="452"/>
      <c r="CP63" s="20" t="str">
        <f t="shared" si="16"/>
        <v>Inthe percentage of hh with imrpoved water on premises is %, the percentage of HH who have to travel less than 30 minutes to access improved water is %, the percentage of HH that have to travel more than 30 minutes to access improved water is %</v>
      </c>
      <c r="CQ63" s="20"/>
      <c r="CR63" s="20"/>
      <c r="CS63" s="20"/>
      <c r="CT63" s="20"/>
      <c r="CU63" s="20"/>
      <c r="CV63" s="20"/>
      <c r="CW63" s="20"/>
    </row>
    <row r="64" spans="1:101" ht="409.5">
      <c r="A64" s="419"/>
      <c r="B64" s="420"/>
      <c r="C64" s="458"/>
      <c r="D64" s="459"/>
      <c r="E64" s="460"/>
      <c r="F64" s="423"/>
      <c r="G64" s="424"/>
      <c r="H64" s="425"/>
      <c r="I64" s="426"/>
      <c r="J64" s="427"/>
      <c r="K64" s="428"/>
      <c r="L64" s="400"/>
      <c r="M64" s="429"/>
      <c r="N64" s="430"/>
      <c r="O64" s="425"/>
      <c r="P64" s="426"/>
      <c r="Q64" s="427"/>
      <c r="R64" s="431"/>
      <c r="S64" s="432"/>
      <c r="T64" s="433"/>
      <c r="U64" s="438"/>
      <c r="V64" s="439"/>
      <c r="W64" s="440"/>
      <c r="X64"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4" s="438"/>
      <c r="Z64" s="439"/>
      <c r="AA64" s="440"/>
      <c r="AB64" s="440" t="str">
        <f t="shared" si="2"/>
        <v>In the percentage of households having food diversity indicative of Phase 1 and 2 is of %, the percentage having a food diversity indicative phase 3 is of %, and the percentage having a food diversity indicative of  Phase 4 and 5 is of %.</v>
      </c>
      <c r="AC64" s="441"/>
      <c r="AD64" s="442"/>
      <c r="AE64" s="443"/>
      <c r="AF64" s="444"/>
      <c r="AG64" s="432"/>
      <c r="AH64"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4" s="441"/>
      <c r="AJ64" s="442"/>
      <c r="AK64" s="445"/>
      <c r="AL64"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4" s="446"/>
      <c r="AN64" s="447"/>
      <c r="AO64" s="448"/>
      <c r="AP64" s="449"/>
      <c r="AQ64"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4" s="451"/>
      <c r="AS64" s="451"/>
      <c r="AT64" s="451"/>
      <c r="AU64" s="451"/>
      <c r="AV64" s="451"/>
      <c r="AW64" s="451" t="str">
        <f t="shared" si="6"/>
        <v>Inin the last 30 days (because of a lack of food) the % of HH that begged is%, the proportion that sold last female animal is %, and the percentage of HH that engaged in illegal income earning activities such as theft and prostitution was %</v>
      </c>
      <c r="AX64" s="451"/>
      <c r="AY64" s="451"/>
      <c r="AZ64" s="451"/>
      <c r="BA64" s="451"/>
      <c r="BB64" s="451" t="str">
        <f t="shared" si="7"/>
        <v>In the percentage of HH eating 0 meal per day is of %, the percentage of HH eating 1 meal per day is of %, the percentage of HH eating 2 meals per day is of  %, the percentage of HH eating 3 meals per day is of %</v>
      </c>
      <c r="BC64" s="451"/>
      <c r="BD64" s="451"/>
      <c r="BE64" s="451"/>
      <c r="BF64" s="451"/>
      <c r="BG64"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4" s="452"/>
      <c r="BI64" s="452"/>
      <c r="BJ64" s="452"/>
      <c r="BK64" s="452"/>
      <c r="BL64" s="452" t="str">
        <f t="shared" si="9"/>
        <v>InRazon de desplazamientois intercommuncal conflict for % is armed confluct for % is natural disaster for is search for services such as  (health, education, etc.)%</v>
      </c>
      <c r="BM64" s="452"/>
      <c r="BN64" s="452"/>
      <c r="BO64" s="452"/>
      <c r="BP64" s="452"/>
      <c r="BQ64" s="452"/>
      <c r="BR64" s="452"/>
      <c r="BS64" s="452" t="str">
        <f t="shared" si="10"/>
        <v>InGasto en alimentoIs less than 65% for % Is less than 65% for % %</v>
      </c>
      <c r="BT64" s="452"/>
      <c r="BU64" s="452"/>
      <c r="BV64" s="452"/>
      <c r="BW64" s="452"/>
      <c r="BX64" s="452" t="str">
        <f t="shared" si="11"/>
        <v>Fuentes de granos basicos consumidosInwas market for %, was own production for%, was HFA for %, was gifts for%</v>
      </c>
      <c r="BY64" s="452"/>
      <c r="BZ64" s="452" t="str">
        <f t="shared" si="12"/>
        <v xml:space="preserve">In%planted in the last agricultural season </v>
      </c>
      <c r="CA64" s="452"/>
      <c r="CB64" s="452"/>
      <c r="CC64" s="452"/>
      <c r="CD64" s="452"/>
      <c r="CE64" s="452" t="str">
        <f t="shared" si="13"/>
        <v>InThe percentage of HH that experienced a shock in the last month is %</v>
      </c>
      <c r="CF64" s="452"/>
      <c r="CG64" s="452"/>
      <c r="CH64" s="452"/>
      <c r="CI64" s="452"/>
      <c r="CJ64" s="452" t="str">
        <f t="shared" si="14"/>
        <v>Inthe percentage of HH with access to improved water sources ( including boreholes, piped water, covered wells) is %</v>
      </c>
      <c r="CK64" s="452"/>
      <c r="CL64" s="452" t="str">
        <f t="shared" si="15"/>
        <v>Inthe percentage of HH treating water is %</v>
      </c>
      <c r="CM64" s="452"/>
      <c r="CN64" s="452"/>
      <c r="CO64" s="452"/>
      <c r="CP64" s="20" t="str">
        <f t="shared" si="16"/>
        <v>Inthe percentage of hh with imrpoved water on premises is %, the percentage of HH who have to travel less than 30 minutes to access improved water is %, the percentage of HH that have to travel more than 30 minutes to access improved water is %</v>
      </c>
      <c r="CQ64" s="20"/>
      <c r="CR64" s="20"/>
      <c r="CS64" s="20"/>
      <c r="CT64" s="20"/>
      <c r="CU64" s="20"/>
      <c r="CV64" s="20"/>
      <c r="CW64" s="20"/>
    </row>
    <row r="65" spans="1:101" ht="409.5">
      <c r="A65" s="419"/>
      <c r="B65" s="420"/>
      <c r="C65" s="461"/>
      <c r="D65" s="462"/>
      <c r="E65" s="463"/>
      <c r="F65" s="423"/>
      <c r="G65" s="424"/>
      <c r="H65" s="425"/>
      <c r="I65" s="426"/>
      <c r="J65" s="427"/>
      <c r="K65" s="428"/>
      <c r="L65" s="400"/>
      <c r="M65" s="429"/>
      <c r="N65" s="430"/>
      <c r="O65" s="425"/>
      <c r="P65" s="426"/>
      <c r="Q65" s="427"/>
      <c r="R65" s="431"/>
      <c r="S65" s="432"/>
      <c r="T65" s="433"/>
      <c r="U65" s="438"/>
      <c r="V65" s="439"/>
      <c r="W65" s="440"/>
      <c r="X65"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5" s="438"/>
      <c r="Z65" s="439"/>
      <c r="AA65" s="440"/>
      <c r="AB65" s="440" t="str">
        <f t="shared" si="2"/>
        <v>In the percentage of households having food diversity indicative of Phase 1 and 2 is of %, the percentage having a food diversity indicative phase 3 is of %, and the percentage having a food diversity indicative of  Phase 4 and 5 is of %.</v>
      </c>
      <c r="AC65" s="441"/>
      <c r="AD65" s="442"/>
      <c r="AE65" s="443"/>
      <c r="AF65" s="444"/>
      <c r="AG65" s="432"/>
      <c r="AH65"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5" s="441"/>
      <c r="AJ65" s="442"/>
      <c r="AK65" s="445"/>
      <c r="AL65"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5" s="446"/>
      <c r="AN65" s="447"/>
      <c r="AO65" s="448"/>
      <c r="AP65" s="449"/>
      <c r="AQ65"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5" s="451"/>
      <c r="AS65" s="451"/>
      <c r="AT65" s="451"/>
      <c r="AU65" s="451"/>
      <c r="AV65" s="451"/>
      <c r="AW65" s="451" t="str">
        <f t="shared" si="6"/>
        <v>Inin the last 30 days (because of a lack of food) the % of HH that begged is%, the proportion that sold last female animal is %, and the percentage of HH that engaged in illegal income earning activities such as theft and prostitution was %</v>
      </c>
      <c r="AX65" s="451"/>
      <c r="AY65" s="451"/>
      <c r="AZ65" s="451"/>
      <c r="BA65" s="451"/>
      <c r="BB65" s="451" t="str">
        <f t="shared" si="7"/>
        <v>In the percentage of HH eating 0 meal per day is of %, the percentage of HH eating 1 meal per day is of %, the percentage of HH eating 2 meals per day is of  %, the percentage of HH eating 3 meals per day is of %</v>
      </c>
      <c r="BC65" s="451"/>
      <c r="BD65" s="451"/>
      <c r="BE65" s="451"/>
      <c r="BF65" s="451"/>
      <c r="BG65"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5" s="452"/>
      <c r="BI65" s="452"/>
      <c r="BJ65" s="452"/>
      <c r="BK65" s="452"/>
      <c r="BL65" s="452" t="str">
        <f t="shared" si="9"/>
        <v>InRazon de desplazamientois intercommuncal conflict for % is armed confluct for % is natural disaster for is search for services such as  (health, education, etc.)%</v>
      </c>
      <c r="BM65" s="452"/>
      <c r="BN65" s="452"/>
      <c r="BO65" s="452"/>
      <c r="BP65" s="452"/>
      <c r="BQ65" s="452"/>
      <c r="BR65" s="452"/>
      <c r="BS65" s="452" t="str">
        <f t="shared" si="10"/>
        <v>InGasto en alimentoIs less than 65% for % Is less than 65% for % %</v>
      </c>
      <c r="BT65" s="452"/>
      <c r="BU65" s="452"/>
      <c r="BV65" s="452"/>
      <c r="BW65" s="452"/>
      <c r="BX65" s="452" t="str">
        <f t="shared" si="11"/>
        <v>Fuentes de granos basicos consumidosInwas market for %, was own production for%, was HFA for %, was gifts for%</v>
      </c>
      <c r="BY65" s="452"/>
      <c r="BZ65" s="452" t="str">
        <f t="shared" si="12"/>
        <v xml:space="preserve">In%planted in the last agricultural season </v>
      </c>
      <c r="CA65" s="452"/>
      <c r="CB65" s="452"/>
      <c r="CC65" s="452"/>
      <c r="CD65" s="452"/>
      <c r="CE65" s="452" t="str">
        <f t="shared" si="13"/>
        <v>InThe percentage of HH that experienced a shock in the last month is %</v>
      </c>
      <c r="CF65" s="452"/>
      <c r="CG65" s="452"/>
      <c r="CH65" s="452"/>
      <c r="CI65" s="452"/>
      <c r="CJ65" s="452" t="str">
        <f t="shared" si="14"/>
        <v>Inthe percentage of HH with access to improved water sources ( including boreholes, piped water, covered wells) is %</v>
      </c>
      <c r="CK65" s="452"/>
      <c r="CL65" s="452" t="str">
        <f t="shared" si="15"/>
        <v>Inthe percentage of HH treating water is %</v>
      </c>
      <c r="CM65" s="452"/>
      <c r="CN65" s="452"/>
      <c r="CO65" s="452"/>
      <c r="CP65" s="20" t="str">
        <f t="shared" si="16"/>
        <v>Inthe percentage of hh with imrpoved water on premises is %, the percentage of HH who have to travel less than 30 minutes to access improved water is %, the percentage of HH that have to travel more than 30 minutes to access improved water is %</v>
      </c>
      <c r="CQ65" s="20"/>
      <c r="CR65" s="20"/>
      <c r="CS65" s="20"/>
      <c r="CT65" s="20"/>
      <c r="CU65" s="20"/>
      <c r="CV65" s="20"/>
      <c r="CW65" s="20"/>
    </row>
    <row r="66" spans="1:101" ht="409.5">
      <c r="A66" s="419"/>
      <c r="B66" s="420"/>
      <c r="C66" s="458"/>
      <c r="D66" s="459"/>
      <c r="E66" s="460"/>
      <c r="F66" s="423"/>
      <c r="G66" s="424"/>
      <c r="H66" s="425"/>
      <c r="I66" s="426"/>
      <c r="J66" s="427"/>
      <c r="K66" s="428"/>
      <c r="L66" s="400"/>
      <c r="M66" s="429"/>
      <c r="N66" s="430"/>
      <c r="O66" s="425"/>
      <c r="P66" s="426"/>
      <c r="Q66" s="427"/>
      <c r="R66" s="431"/>
      <c r="S66" s="432"/>
      <c r="T66" s="433"/>
      <c r="U66" s="438"/>
      <c r="V66" s="439"/>
      <c r="W66" s="440"/>
      <c r="X66"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6" s="438"/>
      <c r="Z66" s="439"/>
      <c r="AA66" s="440"/>
      <c r="AB66" s="440" t="str">
        <f t="shared" si="2"/>
        <v>In the percentage of households having food diversity indicative of Phase 1 and 2 is of %, the percentage having a food diversity indicative phase 3 is of %, and the percentage having a food diversity indicative of  Phase 4 and 5 is of %.</v>
      </c>
      <c r="AC66" s="441"/>
      <c r="AD66" s="442"/>
      <c r="AE66" s="443"/>
      <c r="AF66" s="444"/>
      <c r="AG66" s="432"/>
      <c r="AH66"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6" s="441"/>
      <c r="AJ66" s="442"/>
      <c r="AK66" s="445"/>
      <c r="AL66"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6" s="446"/>
      <c r="AN66" s="447"/>
      <c r="AO66" s="448"/>
      <c r="AP66" s="449"/>
      <c r="AQ66"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6" s="451"/>
      <c r="AS66" s="451"/>
      <c r="AT66" s="451"/>
      <c r="AU66" s="451"/>
      <c r="AV66" s="451"/>
      <c r="AW66" s="451" t="str">
        <f t="shared" si="6"/>
        <v>Inin the last 30 days (because of a lack of food) the % of HH that begged is%, the proportion that sold last female animal is %, and the percentage of HH that engaged in illegal income earning activities such as theft and prostitution was %</v>
      </c>
      <c r="AX66" s="451"/>
      <c r="AY66" s="451"/>
      <c r="AZ66" s="451"/>
      <c r="BA66" s="451"/>
      <c r="BB66" s="451" t="str">
        <f t="shared" si="7"/>
        <v>In the percentage of HH eating 0 meal per day is of %, the percentage of HH eating 1 meal per day is of %, the percentage of HH eating 2 meals per day is of  %, the percentage of HH eating 3 meals per day is of %</v>
      </c>
      <c r="BC66" s="451"/>
      <c r="BD66" s="451"/>
      <c r="BE66" s="451"/>
      <c r="BF66" s="451"/>
      <c r="BG66"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6" s="452"/>
      <c r="BI66" s="452"/>
      <c r="BJ66" s="452"/>
      <c r="BK66" s="452"/>
      <c r="BL66" s="452" t="str">
        <f t="shared" si="9"/>
        <v>InRazon de desplazamientois intercommuncal conflict for % is armed confluct for % is natural disaster for is search for services such as  (health, education, etc.)%</v>
      </c>
      <c r="BM66" s="452"/>
      <c r="BN66" s="452"/>
      <c r="BO66" s="452"/>
      <c r="BP66" s="452"/>
      <c r="BQ66" s="452"/>
      <c r="BR66" s="452"/>
      <c r="BS66" s="452" t="str">
        <f t="shared" si="10"/>
        <v>InGasto en alimentoIs less than 65% for % Is less than 65% for % %</v>
      </c>
      <c r="BT66" s="452"/>
      <c r="BU66" s="452"/>
      <c r="BV66" s="452"/>
      <c r="BW66" s="452"/>
      <c r="BX66" s="452" t="str">
        <f t="shared" si="11"/>
        <v>Fuentes de granos basicos consumidosInwas market for %, was own production for%, was HFA for %, was gifts for%</v>
      </c>
      <c r="BY66" s="452"/>
      <c r="BZ66" s="452" t="str">
        <f t="shared" si="12"/>
        <v xml:space="preserve">In%planted in the last agricultural season </v>
      </c>
      <c r="CA66" s="452"/>
      <c r="CB66" s="452"/>
      <c r="CC66" s="452"/>
      <c r="CD66" s="452"/>
      <c r="CE66" s="452" t="str">
        <f t="shared" si="13"/>
        <v>InThe percentage of HH that experienced a shock in the last month is %</v>
      </c>
      <c r="CF66" s="452"/>
      <c r="CG66" s="452"/>
      <c r="CH66" s="452"/>
      <c r="CI66" s="452"/>
      <c r="CJ66" s="452" t="str">
        <f t="shared" si="14"/>
        <v>Inthe percentage of HH with access to improved water sources ( including boreholes, piped water, covered wells) is %</v>
      </c>
      <c r="CK66" s="452"/>
      <c r="CL66" s="452" t="str">
        <f t="shared" si="15"/>
        <v>Inthe percentage of HH treating water is %</v>
      </c>
      <c r="CM66" s="452"/>
      <c r="CN66" s="452"/>
      <c r="CO66" s="452"/>
      <c r="CP66" s="20" t="str">
        <f t="shared" si="16"/>
        <v>Inthe percentage of hh with imrpoved water on premises is %, the percentage of HH who have to travel less than 30 minutes to access improved water is %, the percentage of HH that have to travel more than 30 minutes to access improved water is %</v>
      </c>
      <c r="CQ66" s="20"/>
      <c r="CR66" s="20"/>
      <c r="CS66" s="20"/>
      <c r="CT66" s="20"/>
      <c r="CU66" s="20"/>
      <c r="CV66" s="20"/>
      <c r="CW66" s="20"/>
    </row>
    <row r="67" spans="1:101" ht="409.5">
      <c r="A67" s="419"/>
      <c r="B67" s="420"/>
      <c r="C67" s="461"/>
      <c r="D67" s="462"/>
      <c r="E67" s="463"/>
      <c r="F67" s="423"/>
      <c r="G67" s="424"/>
      <c r="H67" s="425"/>
      <c r="I67" s="426"/>
      <c r="J67" s="427"/>
      <c r="K67" s="428"/>
      <c r="L67" s="400"/>
      <c r="M67" s="429"/>
      <c r="N67" s="430"/>
      <c r="O67" s="425"/>
      <c r="P67" s="426"/>
      <c r="Q67" s="427"/>
      <c r="R67" s="431"/>
      <c r="S67" s="432"/>
      <c r="T67" s="433"/>
      <c r="U67" s="438"/>
      <c r="V67" s="439"/>
      <c r="W67" s="440"/>
      <c r="X67"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7" s="438"/>
      <c r="Z67" s="439"/>
      <c r="AA67" s="440"/>
      <c r="AB67" s="440" t="str">
        <f t="shared" si="2"/>
        <v>In the percentage of households having food diversity indicative of Phase 1 and 2 is of %, the percentage having a food diversity indicative phase 3 is of %, and the percentage having a food diversity indicative of  Phase 4 and 5 is of %.</v>
      </c>
      <c r="AC67" s="441"/>
      <c r="AD67" s="442"/>
      <c r="AE67" s="443"/>
      <c r="AF67" s="444"/>
      <c r="AG67" s="432"/>
      <c r="AH67"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7" s="441"/>
      <c r="AJ67" s="442"/>
      <c r="AK67" s="445"/>
      <c r="AL67"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7" s="446"/>
      <c r="AN67" s="447"/>
      <c r="AO67" s="448"/>
      <c r="AP67" s="449"/>
      <c r="AQ67"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7" s="451"/>
      <c r="AS67" s="451"/>
      <c r="AT67" s="451"/>
      <c r="AU67" s="451"/>
      <c r="AV67" s="451"/>
      <c r="AW67" s="451" t="str">
        <f t="shared" si="6"/>
        <v>Inin the last 30 days (because of a lack of food) the % of HH that begged is%, the proportion that sold last female animal is %, and the percentage of HH that engaged in illegal income earning activities such as theft and prostitution was %</v>
      </c>
      <c r="AX67" s="451"/>
      <c r="AY67" s="451"/>
      <c r="AZ67" s="451"/>
      <c r="BA67" s="451"/>
      <c r="BB67" s="451" t="str">
        <f t="shared" si="7"/>
        <v>In the percentage of HH eating 0 meal per day is of %, the percentage of HH eating 1 meal per day is of %, the percentage of HH eating 2 meals per day is of  %, the percentage of HH eating 3 meals per day is of %</v>
      </c>
      <c r="BC67" s="451"/>
      <c r="BD67" s="451"/>
      <c r="BE67" s="451"/>
      <c r="BF67" s="451"/>
      <c r="BG67"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7" s="452"/>
      <c r="BI67" s="452"/>
      <c r="BJ67" s="452"/>
      <c r="BK67" s="452"/>
      <c r="BL67" s="452" t="str">
        <f t="shared" si="9"/>
        <v>InRazon de desplazamientois intercommuncal conflict for % is armed confluct for % is natural disaster for is search for services such as  (health, education, etc.)%</v>
      </c>
      <c r="BM67" s="452"/>
      <c r="BN67" s="452"/>
      <c r="BO67" s="452"/>
      <c r="BP67" s="452"/>
      <c r="BQ67" s="452"/>
      <c r="BR67" s="452"/>
      <c r="BS67" s="452" t="str">
        <f t="shared" si="10"/>
        <v>InGasto en alimentoIs less than 65% for % Is less than 65% for % %</v>
      </c>
      <c r="BT67" s="452"/>
      <c r="BU67" s="452"/>
      <c r="BV67" s="452"/>
      <c r="BW67" s="452"/>
      <c r="BX67" s="452" t="str">
        <f t="shared" si="11"/>
        <v>Fuentes de granos basicos consumidosInwas market for %, was own production for%, was HFA for %, was gifts for%</v>
      </c>
      <c r="BY67" s="452"/>
      <c r="BZ67" s="452" t="str">
        <f t="shared" si="12"/>
        <v xml:space="preserve">In%planted in the last agricultural season </v>
      </c>
      <c r="CA67" s="452"/>
      <c r="CB67" s="452"/>
      <c r="CC67" s="452"/>
      <c r="CD67" s="452"/>
      <c r="CE67" s="452" t="str">
        <f t="shared" si="13"/>
        <v>InThe percentage of HH that experienced a shock in the last month is %</v>
      </c>
      <c r="CF67" s="452"/>
      <c r="CG67" s="452"/>
      <c r="CH67" s="452"/>
      <c r="CI67" s="452"/>
      <c r="CJ67" s="452" t="str">
        <f t="shared" si="14"/>
        <v>Inthe percentage of HH with access to improved water sources ( including boreholes, piped water, covered wells) is %</v>
      </c>
      <c r="CK67" s="452"/>
      <c r="CL67" s="452" t="str">
        <f t="shared" si="15"/>
        <v>Inthe percentage of HH treating water is %</v>
      </c>
      <c r="CM67" s="452"/>
      <c r="CN67" s="452"/>
      <c r="CO67" s="452"/>
      <c r="CP67" s="20" t="str">
        <f t="shared" si="16"/>
        <v>Inthe percentage of hh with imrpoved water on premises is %, the percentage of HH who have to travel less than 30 minutes to access improved water is %, the percentage of HH that have to travel more than 30 minutes to access improved water is %</v>
      </c>
      <c r="CQ67" s="20"/>
      <c r="CR67" s="20"/>
      <c r="CS67" s="20"/>
      <c r="CT67" s="20"/>
      <c r="CU67" s="20"/>
      <c r="CV67" s="20"/>
      <c r="CW67" s="20"/>
    </row>
    <row r="68" spans="1:101" ht="409.5">
      <c r="A68" s="419"/>
      <c r="B68" s="420"/>
      <c r="C68" s="421"/>
      <c r="D68" s="422"/>
      <c r="E68" s="453"/>
      <c r="F68" s="423"/>
      <c r="G68" s="424"/>
      <c r="H68" s="425"/>
      <c r="I68" s="426"/>
      <c r="J68" s="427"/>
      <c r="K68" s="428"/>
      <c r="L68" s="400"/>
      <c r="M68" s="429"/>
      <c r="N68" s="430"/>
      <c r="O68" s="425"/>
      <c r="P68" s="426"/>
      <c r="Q68" s="427"/>
      <c r="R68" s="431"/>
      <c r="S68" s="432"/>
      <c r="T68" s="433"/>
      <c r="U68" s="438"/>
      <c r="V68" s="439"/>
      <c r="W68" s="440"/>
      <c r="X68"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8" s="438"/>
      <c r="Z68" s="439"/>
      <c r="AA68" s="440"/>
      <c r="AB68" s="440" t="str">
        <f t="shared" si="2"/>
        <v>In the percentage of households having food diversity indicative of Phase 1 and 2 is of %, the percentage having a food diversity indicative phase 3 is of %, and the percentage having a food diversity indicative of  Phase 4 and 5 is of %.</v>
      </c>
      <c r="AC68" s="441"/>
      <c r="AD68" s="442"/>
      <c r="AE68" s="443"/>
      <c r="AF68" s="444"/>
      <c r="AG68" s="432"/>
      <c r="AH68"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8" s="441"/>
      <c r="AJ68" s="442"/>
      <c r="AK68" s="445"/>
      <c r="AL68"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8" s="446"/>
      <c r="AN68" s="447"/>
      <c r="AO68" s="448"/>
      <c r="AP68" s="449"/>
      <c r="AQ68"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8" s="451"/>
      <c r="AS68" s="451"/>
      <c r="AT68" s="451"/>
      <c r="AU68" s="451"/>
      <c r="AV68" s="451"/>
      <c r="AW68" s="451" t="str">
        <f t="shared" si="6"/>
        <v>Inin the last 30 days (because of a lack of food) the % of HH that begged is%, the proportion that sold last female animal is %, and the percentage of HH that engaged in illegal income earning activities such as theft and prostitution was %</v>
      </c>
      <c r="AX68" s="451"/>
      <c r="AY68" s="451"/>
      <c r="AZ68" s="451"/>
      <c r="BA68" s="451"/>
      <c r="BB68" s="451" t="str">
        <f t="shared" si="7"/>
        <v>In the percentage of HH eating 0 meal per day is of %, the percentage of HH eating 1 meal per day is of %, the percentage of HH eating 2 meals per day is of  %, the percentage of HH eating 3 meals per day is of %</v>
      </c>
      <c r="BC68" s="451"/>
      <c r="BD68" s="451"/>
      <c r="BE68" s="451"/>
      <c r="BF68" s="451"/>
      <c r="BG68"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8" s="452"/>
      <c r="BI68" s="452"/>
      <c r="BJ68" s="452"/>
      <c r="BK68" s="452"/>
      <c r="BL68" s="452" t="str">
        <f t="shared" si="9"/>
        <v>InRazon de desplazamientois intercommuncal conflict for % is armed confluct for % is natural disaster for is search for services such as  (health, education, etc.)%</v>
      </c>
      <c r="BM68" s="452"/>
      <c r="BN68" s="452"/>
      <c r="BO68" s="452"/>
      <c r="BP68" s="452"/>
      <c r="BQ68" s="452"/>
      <c r="BR68" s="452"/>
      <c r="BS68" s="452" t="str">
        <f t="shared" si="10"/>
        <v>InGasto en alimentoIs less than 65% for % Is less than 65% for % %</v>
      </c>
      <c r="BT68" s="452"/>
      <c r="BU68" s="452"/>
      <c r="BV68" s="452"/>
      <c r="BW68" s="452"/>
      <c r="BX68" s="452" t="str">
        <f t="shared" si="11"/>
        <v>Fuentes de granos basicos consumidosInwas market for %, was own production for%, was HFA for %, was gifts for%</v>
      </c>
      <c r="BY68" s="452"/>
      <c r="BZ68" s="452" t="str">
        <f t="shared" si="12"/>
        <v xml:space="preserve">In%planted in the last agricultural season </v>
      </c>
      <c r="CA68" s="452"/>
      <c r="CB68" s="452"/>
      <c r="CC68" s="452"/>
      <c r="CD68" s="452"/>
      <c r="CE68" s="452" t="str">
        <f t="shared" si="13"/>
        <v>InThe percentage of HH that experienced a shock in the last month is %</v>
      </c>
      <c r="CF68" s="452"/>
      <c r="CG68" s="452"/>
      <c r="CH68" s="452"/>
      <c r="CI68" s="452"/>
      <c r="CJ68" s="452" t="str">
        <f t="shared" si="14"/>
        <v>Inthe percentage of HH with access to improved water sources ( including boreholes, piped water, covered wells) is %</v>
      </c>
      <c r="CK68" s="452"/>
      <c r="CL68" s="452" t="str">
        <f t="shared" si="15"/>
        <v>Inthe percentage of HH treating water is %</v>
      </c>
      <c r="CM68" s="452"/>
      <c r="CN68" s="452"/>
      <c r="CO68" s="452"/>
      <c r="CP68" s="20" t="str">
        <f t="shared" si="16"/>
        <v>Inthe percentage of hh with imrpoved water on premises is %, the percentage of HH who have to travel less than 30 minutes to access improved water is %, the percentage of HH that have to travel more than 30 minutes to access improved water is %</v>
      </c>
      <c r="CQ68" s="20"/>
      <c r="CR68" s="20"/>
      <c r="CS68" s="20"/>
      <c r="CT68" s="20"/>
      <c r="CU68" s="20"/>
      <c r="CV68" s="20"/>
      <c r="CW68" s="20"/>
    </row>
    <row r="69" spans="1:101" ht="409.6" thickBot="1">
      <c r="A69" s="419"/>
      <c r="B69" s="420"/>
      <c r="C69" s="458"/>
      <c r="D69" s="459"/>
      <c r="E69" s="460"/>
      <c r="F69" s="423"/>
      <c r="G69" s="131"/>
      <c r="H69" s="425"/>
      <c r="I69" s="426"/>
      <c r="J69" s="427"/>
      <c r="K69" s="428"/>
      <c r="L69" s="400"/>
      <c r="M69" s="429"/>
      <c r="N69" s="430"/>
      <c r="O69" s="425"/>
      <c r="P69" s="426"/>
      <c r="Q69" s="427"/>
      <c r="R69" s="431"/>
      <c r="S69" s="432"/>
      <c r="T69" s="433"/>
      <c r="U69" s="438"/>
      <c r="V69" s="439"/>
      <c r="W69" s="440"/>
      <c r="X69"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9" s="438"/>
      <c r="Z69" s="439"/>
      <c r="AA69" s="440"/>
      <c r="AB69" s="440" t="str">
        <f t="shared" si="2"/>
        <v>In the percentage of households having food diversity indicative of Phase 1 and 2 is of %, the percentage having a food diversity indicative phase 3 is of %, and the percentage having a food diversity indicative of  Phase 4 and 5 is of %.</v>
      </c>
      <c r="AC69" s="441"/>
      <c r="AD69" s="442"/>
      <c r="AE69" s="443"/>
      <c r="AF69" s="444"/>
      <c r="AG69" s="432"/>
      <c r="AH69"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9" s="441"/>
      <c r="AJ69" s="442"/>
      <c r="AK69" s="445"/>
      <c r="AL69"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9" s="446"/>
      <c r="AN69" s="447"/>
      <c r="AO69" s="448"/>
      <c r="AP69" s="449"/>
      <c r="AQ69"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9" s="451"/>
      <c r="AS69" s="451"/>
      <c r="AT69" s="451"/>
      <c r="AU69" s="451"/>
      <c r="AV69" s="451"/>
      <c r="AW69" s="451" t="str">
        <f t="shared" si="6"/>
        <v>Inin the last 30 days (because of a lack of food) the % of HH that begged is%, the proportion that sold last female animal is %, and the percentage of HH that engaged in illegal income earning activities such as theft and prostitution was %</v>
      </c>
      <c r="AX69" s="451"/>
      <c r="AY69" s="451"/>
      <c r="AZ69" s="451"/>
      <c r="BA69" s="451"/>
      <c r="BB69" s="451" t="str">
        <f t="shared" si="7"/>
        <v>In the percentage of HH eating 0 meal per day is of %, the percentage of HH eating 1 meal per day is of %, the percentage of HH eating 2 meals per day is of  %, the percentage of HH eating 3 meals per day is of %</v>
      </c>
      <c r="BC69" s="451"/>
      <c r="BD69" s="451"/>
      <c r="BE69" s="451"/>
      <c r="BF69" s="451"/>
      <c r="BG69"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9" s="452"/>
      <c r="BI69" s="452"/>
      <c r="BJ69" s="452"/>
      <c r="BK69" s="452"/>
      <c r="BL69" s="452" t="str">
        <f t="shared" si="9"/>
        <v>InRazon de desplazamientois intercommuncal conflict for % is armed confluct for % is natural disaster for is search for services such as  (health, education, etc.)%</v>
      </c>
      <c r="BM69" s="452"/>
      <c r="BN69" s="452"/>
      <c r="BO69" s="452"/>
      <c r="BP69" s="452"/>
      <c r="BQ69" s="452"/>
      <c r="BR69" s="452"/>
      <c r="BS69" s="452" t="str">
        <f t="shared" si="10"/>
        <v>InGasto en alimentoIs less than 65% for % Is less than 65% for % %</v>
      </c>
      <c r="BT69" s="452"/>
      <c r="BU69" s="452"/>
      <c r="BV69" s="452"/>
      <c r="BW69" s="452"/>
      <c r="BX69" s="452" t="str">
        <f t="shared" si="11"/>
        <v>Fuentes de granos basicos consumidosInwas market for %, was own production for%, was HFA for %, was gifts for%</v>
      </c>
      <c r="BY69" s="452"/>
      <c r="BZ69" s="452" t="str">
        <f t="shared" si="12"/>
        <v xml:space="preserve">In%planted in the last agricultural season </v>
      </c>
      <c r="CA69" s="452"/>
      <c r="CB69" s="452"/>
      <c r="CC69" s="452"/>
      <c r="CD69" s="452"/>
      <c r="CE69" s="452" t="str">
        <f t="shared" si="13"/>
        <v>InThe percentage of HH that experienced a shock in the last month is %</v>
      </c>
      <c r="CF69" s="452"/>
      <c r="CG69" s="452"/>
      <c r="CH69" s="452"/>
      <c r="CI69" s="452"/>
      <c r="CJ69" s="452" t="str">
        <f t="shared" si="14"/>
        <v>Inthe percentage of HH with access to improved water sources ( including boreholes, piped water, covered wells) is %</v>
      </c>
      <c r="CK69" s="452"/>
      <c r="CL69" s="452" t="str">
        <f t="shared" si="15"/>
        <v>Inthe percentage of HH treating water is %</v>
      </c>
      <c r="CM69" s="452"/>
      <c r="CN69" s="452"/>
      <c r="CO69" s="452"/>
      <c r="CP69" s="20" t="str">
        <f t="shared" si="16"/>
        <v>Inthe percentage of hh with imrpoved water on premises is %, the percentage of HH who have to travel less than 30 minutes to access improved water is %, the percentage of HH that have to travel more than 30 minutes to access improved water is %</v>
      </c>
      <c r="CQ69" s="20"/>
      <c r="CR69" s="20"/>
      <c r="CS69" s="20"/>
      <c r="CT69" s="20"/>
      <c r="CU69" s="20"/>
      <c r="CV69" s="20"/>
      <c r="CW69" s="20"/>
    </row>
    <row r="70" spans="1:101" ht="409.5">
      <c r="A70" s="419"/>
      <c r="B70" s="420"/>
      <c r="C70" s="458"/>
      <c r="D70" s="459"/>
      <c r="E70" s="460"/>
      <c r="F70" s="423"/>
      <c r="G70" s="424"/>
      <c r="H70" s="425"/>
      <c r="I70" s="426"/>
      <c r="J70" s="427"/>
      <c r="K70" s="428"/>
      <c r="L70" s="400"/>
      <c r="M70" s="429"/>
      <c r="N70" s="430"/>
      <c r="O70" s="425"/>
      <c r="P70" s="426"/>
      <c r="Q70" s="427"/>
      <c r="R70" s="431"/>
      <c r="S70" s="432"/>
      <c r="T70" s="433"/>
      <c r="U70" s="438"/>
      <c r="V70" s="439"/>
      <c r="W70" s="440"/>
      <c r="X70" s="437"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70" s="438"/>
      <c r="Z70" s="439"/>
      <c r="AA70" s="440"/>
      <c r="AB70" s="440" t="str">
        <f t="shared" si="2"/>
        <v>In the percentage of households having food diversity indicative of Phase 1 and 2 is of %, the percentage having a food diversity indicative phase 3 is of %, and the percentage having a food diversity indicative of  Phase 4 and 5 is of %.</v>
      </c>
      <c r="AC70" s="441"/>
      <c r="AD70" s="442"/>
      <c r="AE70" s="443"/>
      <c r="AF70" s="444"/>
      <c r="AG70" s="432"/>
      <c r="AH70" s="432"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70" s="441"/>
      <c r="AJ70" s="442"/>
      <c r="AK70" s="445"/>
      <c r="AL70" s="445"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70" s="446"/>
      <c r="AN70" s="447"/>
      <c r="AO70" s="448"/>
      <c r="AP70" s="449"/>
      <c r="AQ70" s="450"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0" s="451"/>
      <c r="AS70" s="451"/>
      <c r="AT70" s="451"/>
      <c r="AU70" s="451"/>
      <c r="AV70" s="451"/>
      <c r="AW70" s="451" t="str">
        <f t="shared" si="6"/>
        <v>Inin the last 30 days (because of a lack of food) the % of HH that begged is%, the proportion that sold last female animal is %, and the percentage of HH that engaged in illegal income earning activities such as theft and prostitution was %</v>
      </c>
      <c r="AX70" s="451"/>
      <c r="AY70" s="451"/>
      <c r="AZ70" s="451"/>
      <c r="BA70" s="451"/>
      <c r="BB70" s="451" t="str">
        <f t="shared" si="7"/>
        <v>In the percentage of HH eating 0 meal per day is of %, the percentage of HH eating 1 meal per day is of %, the percentage of HH eating 2 meals per day is of  %, the percentage of HH eating 3 meals per day is of %</v>
      </c>
      <c r="BC70" s="451"/>
      <c r="BD70" s="451"/>
      <c r="BE70" s="451"/>
      <c r="BF70" s="451"/>
      <c r="BG70" s="451"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70" s="452"/>
      <c r="BI70" s="452"/>
      <c r="BJ70" s="452"/>
      <c r="BK70" s="452"/>
      <c r="BL70" s="452" t="str">
        <f t="shared" si="9"/>
        <v>InRazon de desplazamientois intercommuncal conflict for % is armed confluct for % is natural disaster for is search for services such as  (health, education, etc.)%</v>
      </c>
      <c r="BM70" s="452"/>
      <c r="BN70" s="452"/>
      <c r="BO70" s="452"/>
      <c r="BP70" s="452"/>
      <c r="BQ70" s="452"/>
      <c r="BR70" s="452"/>
      <c r="BS70" s="452" t="str">
        <f t="shared" si="10"/>
        <v>InGasto en alimentoIs less than 65% for % Is less than 65% for % %</v>
      </c>
      <c r="BT70" s="452"/>
      <c r="BU70" s="452"/>
      <c r="BV70" s="452"/>
      <c r="BW70" s="452"/>
      <c r="BX70" s="452" t="str">
        <f t="shared" si="11"/>
        <v>Fuentes de granos basicos consumidosInwas market for %, was own production for%, was HFA for %, was gifts for%</v>
      </c>
      <c r="BY70" s="452"/>
      <c r="BZ70" s="452" t="str">
        <f t="shared" si="12"/>
        <v xml:space="preserve">In%planted in the last agricultural season </v>
      </c>
      <c r="CA70" s="452"/>
      <c r="CB70" s="452"/>
      <c r="CC70" s="452"/>
      <c r="CD70" s="452"/>
      <c r="CE70" s="452" t="str">
        <f t="shared" si="13"/>
        <v>InThe percentage of HH that experienced a shock in the last month is %</v>
      </c>
      <c r="CF70" s="452"/>
      <c r="CG70" s="452"/>
      <c r="CH70" s="452"/>
      <c r="CI70" s="452"/>
      <c r="CJ70" s="452" t="str">
        <f t="shared" si="14"/>
        <v>Inthe percentage of HH with access to improved water sources ( including boreholes, piped water, covered wells) is %</v>
      </c>
      <c r="CK70" s="452"/>
      <c r="CL70" s="452" t="str">
        <f t="shared" si="15"/>
        <v>Inthe percentage of HH treating water is %</v>
      </c>
      <c r="CM70" s="452"/>
      <c r="CN70" s="452"/>
      <c r="CO70" s="452"/>
      <c r="CP70" s="20" t="str">
        <f>$A$4&amp;A70&amp;$CM$4&amp;CM70&amp;$CN$4&amp;CN70&amp;$CO$4&amp;CO70&amp; "%"</f>
        <v>Inthe percentage of hh with imrpoved water on premises is %, the percentage of HH who have to travel less than 30 minutes to access improved water is %, the percentage of HH that have to travel more than 30 minutes to access improved water is %</v>
      </c>
      <c r="CQ70" s="20"/>
      <c r="CR70" s="20"/>
      <c r="CS70" s="20"/>
      <c r="CT70" s="20"/>
      <c r="CU70" s="20"/>
      <c r="CV70" s="20"/>
      <c r="CW70" s="20"/>
    </row>
    <row r="71" spans="1:101" ht="409.6" thickBot="1">
      <c r="A71" s="488"/>
      <c r="B71" s="489"/>
      <c r="C71" s="490"/>
      <c r="D71" s="491"/>
      <c r="E71" s="492"/>
      <c r="F71" s="132"/>
      <c r="G71" s="131"/>
      <c r="H71" s="133"/>
      <c r="I71" s="134"/>
      <c r="J71" s="135"/>
      <c r="K71" s="136"/>
      <c r="L71" s="400"/>
      <c r="M71" s="493"/>
      <c r="N71" s="137"/>
      <c r="O71" s="133"/>
      <c r="P71" s="134"/>
      <c r="Q71" s="135"/>
      <c r="R71" s="138"/>
      <c r="S71" s="432"/>
      <c r="T71" s="139"/>
      <c r="U71" s="438"/>
      <c r="V71" s="439"/>
      <c r="W71" s="440"/>
      <c r="X71" s="437" t="str">
        <f t="shared" ref="X71:X73" si="18">$A$4&amp;A71&amp;$U$4&amp;U71&amp;$V$4&amp;V71&amp;$W$4&amp;W71</f>
        <v xml:space="preserve">In the percentage of households with an acceptable FCS (indicative of IPC Phase 1&amp;2) is %, the percentage of households with a borderline FCS (indicative of IPC Phase 3) is %, the percentage of households with a poor FCS (indicative of IPC Phase 4+) is </v>
      </c>
      <c r="Y71" s="438"/>
      <c r="Z71" s="439"/>
      <c r="AA71" s="440"/>
      <c r="AB71" s="440" t="str">
        <f t="shared" ref="AB71:AB77" si="19">$A$4&amp;A71&amp;$Y$4&amp;Y71&amp;$Z$4&amp;Z71&amp;$AA$4&amp;AA71&amp; "%."</f>
        <v>In the percentage of households having food diversity indicative of Phase 1 and 2 is of %, the percentage having a food diversity indicative phase 3 is of %, and the percentage having a food diversity indicative of  Phase 4 and 5 is of %.</v>
      </c>
      <c r="AC71" s="441"/>
      <c r="AD71" s="442"/>
      <c r="AE71" s="443"/>
      <c r="AF71" s="444"/>
      <c r="AG71" s="432"/>
      <c r="AH71" s="432" t="str">
        <f t="shared" ref="AH71" si="20">$A$4&amp;A71&amp;$AC$4&amp;AC71&amp;$AD$4&amp;AD71&amp;$AE$4&amp;AE71&amp;$AF$4&amp;AF71&amp;$AG$4&amp;AG71&amp; "%."</f>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71" s="441"/>
      <c r="AJ71" s="442"/>
      <c r="AK71" s="445"/>
      <c r="AL71" s="445" t="str">
        <f t="shared" ref="AL71" si="21">$A$4&amp;A71&amp;$AI$4&amp;AI71&amp;$AJ$4&amp;AJ71&amp;$AK$4&amp;AK71&amp; "%"</f>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71" s="446"/>
      <c r="AN71" s="447"/>
      <c r="AO71" s="448"/>
      <c r="AP71" s="449"/>
      <c r="AQ71" s="450" t="str">
        <f t="shared" ref="AQ71:AQ75" si="22">$A$4&amp;A71&amp;$AM$4&amp;AM71&amp;$AN$4&amp;AN71&amp;$AO$4&amp;AO71&amp;$AP$4&amp;AP71&amp;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1" s="494"/>
      <c r="AS71" s="494"/>
      <c r="AT71" s="494"/>
      <c r="AU71" s="494"/>
      <c r="AV71" s="494"/>
      <c r="AW71" s="451" t="str">
        <f t="shared" ref="AW71" si="23">$A$4&amp;A71&amp;$AT$4&amp;AT71&amp;$AU$4&amp;AU71&amp;$AV$4&amp;AV71&amp; "%"</f>
        <v>Inin the last 30 days (because of a lack of food) the % of HH that begged is%, the proportion that sold last female animal is %, and the percentage of HH that engaged in illegal income earning activities such as theft and prostitution was %</v>
      </c>
      <c r="AX71" s="494"/>
      <c r="AY71" s="494"/>
      <c r="AZ71" s="494"/>
      <c r="BA71" s="494"/>
      <c r="BB71" s="451" t="str">
        <f t="shared" ref="BB71:BB72" si="24">A$4&amp;A71&amp;$AX$4&amp;AX71&amp;$AY$4&amp;AY71&amp;$AZ$4&amp;AZ71&amp;$BA$4&amp;BA71&amp;"%"</f>
        <v>In the percentage of HH eating 0 meal per day is of %, the percentage of HH eating 1 meal per day is of %, the percentage of HH eating 2 meals per day is of  %, the percentage of HH eating 3 meals per day is of %</v>
      </c>
      <c r="BC71" s="494"/>
      <c r="BD71" s="494"/>
      <c r="BE71" s="494"/>
      <c r="BF71" s="494"/>
      <c r="BG71" s="451" t="str">
        <f t="shared" ref="BG71" si="25">$A$4&amp;A71&amp;$BC$4&amp;BC71&amp;$BD$4&amp;BD71&amp;$BE$4&amp;BE71&amp;$BF$4&amp;BF71&amp; "%"</f>
        <v>InThe percentage of HH with less than 1 months of stocks is %%, The percentage of HH with less than 2-3 months of stocks is %, The percentage of HH with less than 4-5 months of stocks is %%, The percentage of HH with less than more than 6 months of  food stocks is %%</v>
      </c>
      <c r="BH71" s="495"/>
      <c r="BI71" s="495"/>
      <c r="BJ71" s="495"/>
      <c r="BK71" s="495"/>
      <c r="BL71" s="452" t="str">
        <f t="shared" ref="BL71" si="26">$A$4&amp;A71&amp;$BH$3&amp;$BH$4&amp;BH71&amp;$BI$4&amp;BI71&amp;$BJ$4&amp;BJ71&amp;$BK$4&amp;BK71&amp; "%"</f>
        <v>InRazon de desplazamientois intercommuncal conflict for % is armed confluct for % is natural disaster for is search for services such as  (health, education, etc.)%</v>
      </c>
      <c r="BM71" s="495"/>
      <c r="BN71" s="495"/>
      <c r="BO71" s="495"/>
      <c r="BP71" s="495"/>
      <c r="BQ71" s="495"/>
      <c r="BR71" s="495"/>
      <c r="BS71" s="452" t="str">
        <f t="shared" ref="BS71" si="27">$A$4&amp;A71&amp;$BP$3&amp;BP69&amp;BP71&amp;$BQ$4&amp;BQ71&amp;$BR$4&amp;BR71&amp; "%"</f>
        <v>InGasto en alimentoIs less than 65% for % Is less than 65% for % %</v>
      </c>
      <c r="BT71" s="495"/>
      <c r="BU71" s="495"/>
      <c r="BV71" s="495"/>
      <c r="BW71" s="495"/>
      <c r="BX71" s="452" t="str">
        <f t="shared" ref="BX71" si="28">$BT$3&amp;$A$4&amp;A71&amp;$BT$4&amp;BT71&amp;$BU$4&amp;BU71&amp;$BV$4&amp;BV71&amp;BW$4&amp;BW71&amp; "%"</f>
        <v>Fuentes de granos basicos consumidosInwas market for %, was own production for%, was HFA for %, was gifts for%</v>
      </c>
      <c r="BY71" s="495"/>
      <c r="BZ71" s="452" t="str">
        <f t="shared" ref="BZ71:BZ77" si="29">$A$4&amp;A71&amp;BY71&amp;$BY$4</f>
        <v xml:space="preserve">In%planted in the last agricultural season </v>
      </c>
      <c r="CA71" s="495"/>
      <c r="CB71" s="495"/>
      <c r="CC71" s="495"/>
      <c r="CD71" s="495"/>
      <c r="CE71" s="452" t="str">
        <f t="shared" ref="CE71" si="30">$A$4&amp;A71&amp;$CD$4&amp;CD71&amp; "%"</f>
        <v>InThe percentage of HH that experienced a shock in the last month is %</v>
      </c>
      <c r="CF71" s="495"/>
      <c r="CG71" s="495"/>
      <c r="CH71" s="495"/>
      <c r="CI71" s="495"/>
      <c r="CJ71" s="452" t="str">
        <f t="shared" ref="CJ71" si="31">$A$4&amp;A71&amp;$CI$4&amp;CI71&amp; "%"</f>
        <v>Inthe percentage of HH with access to improved water sources ( including boreholes, piped water, covered wells) is %</v>
      </c>
      <c r="CK71" s="495"/>
      <c r="CL71" s="452" t="str">
        <f t="shared" ref="CL71:CL73" si="32">$A$4&amp;A71&amp;$CK$4&amp;CK71&amp; "%"</f>
        <v>Inthe percentage of HH treating water is %</v>
      </c>
      <c r="CM71" s="495"/>
      <c r="CN71" s="495"/>
      <c r="CO71" s="495"/>
      <c r="CP71" s="20" t="str">
        <f t="shared" si="16"/>
        <v>Inthe percentage of hh with imrpoved water on premises is %, the percentage of HH who have to travel less than 30 minutes to access improved water is %, the percentage of HH that have to travel more than 30 minutes to access improved water is %</v>
      </c>
      <c r="CQ71" s="20"/>
      <c r="CR71" s="20"/>
      <c r="CS71" s="20"/>
      <c r="CT71" s="20"/>
      <c r="CU71" s="20"/>
      <c r="CV71" s="20"/>
      <c r="CW71" s="20"/>
    </row>
    <row r="72" spans="1:101" ht="409.5">
      <c r="A72" s="20"/>
      <c r="B72" s="20"/>
      <c r="C72" s="20"/>
      <c r="D72" s="20"/>
      <c r="E72" s="20"/>
      <c r="F72" s="20"/>
      <c r="G72" s="20"/>
      <c r="H72" s="20"/>
      <c r="I72" s="20"/>
      <c r="J72" s="20"/>
      <c r="K72" s="20"/>
      <c r="L72" s="20"/>
      <c r="M72" s="20"/>
      <c r="N72" s="20"/>
      <c r="O72" s="20"/>
      <c r="P72" s="20"/>
      <c r="Q72" s="20"/>
      <c r="R72" s="20"/>
      <c r="S72" s="432"/>
      <c r="T72" s="20"/>
      <c r="U72" s="20"/>
      <c r="V72" s="20"/>
      <c r="W72" s="20"/>
      <c r="X72" s="437" t="str">
        <f t="shared" si="18"/>
        <v xml:space="preserve">In the percentage of households with an acceptable FCS (indicative of IPC Phase 1&amp;2) is %, the percentage of households with a borderline FCS (indicative of IPC Phase 3) is %, the percentage of households with a poor FCS (indicative of IPC Phase 4+) is </v>
      </c>
      <c r="Y72" s="20"/>
      <c r="Z72" s="20"/>
      <c r="AA72" s="20"/>
      <c r="AB72" s="440" t="str">
        <f t="shared" si="19"/>
        <v>In the percentage of households having food diversity indicative of Phase 1 and 2 is of %, the percentage having a food diversity indicative phase 3 is of %, and the percentage having a food diversity indicative of  Phase 4 and 5 is of %.</v>
      </c>
      <c r="AC72" s="441"/>
      <c r="AD72" s="20"/>
      <c r="AE72" s="20"/>
      <c r="AF72" s="20"/>
      <c r="AG72" s="20"/>
      <c r="AH72" s="20"/>
      <c r="AI72" s="20"/>
      <c r="AJ72" s="20"/>
      <c r="AK72" s="20"/>
      <c r="AL72" s="20"/>
      <c r="AM72" s="20"/>
      <c r="AN72" s="20"/>
      <c r="AO72" s="20"/>
      <c r="AP72" s="449"/>
      <c r="AQ72" s="450" t="str">
        <f t="shared" si="22"/>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2" s="89"/>
      <c r="AS72" s="89"/>
      <c r="AT72" s="89"/>
      <c r="AU72" s="89"/>
      <c r="AV72" s="89"/>
      <c r="AW72" s="89"/>
      <c r="AX72" s="89"/>
      <c r="AY72" s="89"/>
      <c r="AZ72" s="89"/>
      <c r="BA72" s="89"/>
      <c r="BB72" s="451" t="str">
        <f t="shared" si="24"/>
        <v>In the percentage of HH eating 0 meal per day is of %, the percentage of HH eating 1 meal per day is of %, the percentage of HH eating 2 meals per day is of  %, the percentage of HH eating 3 meals per day is of %</v>
      </c>
      <c r="BC72" s="89"/>
      <c r="BD72" s="89"/>
      <c r="BE72" s="89"/>
      <c r="BF72" s="89"/>
      <c r="BG72" s="89"/>
      <c r="BH72" s="20"/>
      <c r="BI72" s="20"/>
      <c r="BJ72" s="20"/>
      <c r="BK72" s="20"/>
      <c r="BL72" s="20"/>
      <c r="BM72" s="20"/>
      <c r="BN72" s="20"/>
      <c r="BO72" s="20"/>
      <c r="BP72" s="20"/>
      <c r="BQ72" s="20"/>
      <c r="BR72" s="20"/>
      <c r="BS72" s="20"/>
      <c r="BT72" s="20"/>
      <c r="BU72" s="20"/>
      <c r="BV72" s="20"/>
      <c r="BW72" s="20"/>
      <c r="BX72" s="20"/>
      <c r="BY72" s="20"/>
      <c r="BZ72" s="452" t="str">
        <f t="shared" si="29"/>
        <v xml:space="preserve">In%planted in the last agricultural season </v>
      </c>
      <c r="CA72" s="20"/>
      <c r="CB72" s="20"/>
      <c r="CC72" s="20"/>
      <c r="CD72" s="20"/>
      <c r="CE72" s="20"/>
      <c r="CF72" s="20"/>
      <c r="CG72" s="20"/>
      <c r="CH72" s="20"/>
      <c r="CI72" s="20"/>
      <c r="CJ72" s="20"/>
      <c r="CK72" s="20"/>
      <c r="CL72" s="452" t="str">
        <f t="shared" si="32"/>
        <v>Inthe percentage of HH treating water is %</v>
      </c>
      <c r="CM72" s="20"/>
      <c r="CN72" s="20"/>
      <c r="CO72" s="20"/>
      <c r="CP72" s="20" t="str">
        <f t="shared" ref="CP72:CP76" si="33">$A$4&amp;A72&amp;$CM$4&amp;CM72&amp;$CN$4&amp;CN72&amp;$CO$4&amp;CO72&amp; "%"</f>
        <v>Inthe percentage of hh with imrpoved water on premises is %, the percentage of HH who have to travel less than 30 minutes to access improved water is %, the percentage of HH that have to travel more than 30 minutes to access improved water is %</v>
      </c>
      <c r="CQ72" s="20"/>
      <c r="CR72" s="20"/>
      <c r="CS72" s="20"/>
      <c r="CT72" s="20"/>
      <c r="CU72" s="20"/>
      <c r="CV72" s="20"/>
      <c r="CW72" s="20"/>
    </row>
    <row r="73" spans="1:101" ht="409.5">
      <c r="A73" s="20"/>
      <c r="B73" s="20"/>
      <c r="C73" s="20"/>
      <c r="D73" s="20"/>
      <c r="E73" s="20"/>
      <c r="F73" s="20"/>
      <c r="G73" s="20"/>
      <c r="H73" s="20"/>
      <c r="I73" s="20"/>
      <c r="J73" s="20"/>
      <c r="K73" s="20"/>
      <c r="L73" s="20"/>
      <c r="M73" s="20"/>
      <c r="N73" s="20"/>
      <c r="O73" s="20"/>
      <c r="P73" s="20"/>
      <c r="Q73" s="20"/>
      <c r="R73" s="20"/>
      <c r="S73" s="432"/>
      <c r="T73" s="20"/>
      <c r="U73" s="20"/>
      <c r="V73" s="20"/>
      <c r="W73" s="20"/>
      <c r="X73" s="437" t="str">
        <f t="shared" si="18"/>
        <v xml:space="preserve">In the percentage of households with an acceptable FCS (indicative of IPC Phase 1&amp;2) is %, the percentage of households with a borderline FCS (indicative of IPC Phase 3) is %, the percentage of households with a poor FCS (indicative of IPC Phase 4+) is </v>
      </c>
      <c r="Y73" s="20"/>
      <c r="Z73" s="20"/>
      <c r="AA73" s="20"/>
      <c r="AB73" s="440" t="str">
        <f t="shared" si="19"/>
        <v>In the percentage of households having food diversity indicative of Phase 1 and 2 is of %, the percentage having a food diversity indicative phase 3 is of %, and the percentage having a food diversity indicative of  Phase 4 and 5 is of %.</v>
      </c>
      <c r="AC73" s="20"/>
      <c r="AD73" s="20"/>
      <c r="AE73" s="20"/>
      <c r="AF73" s="20"/>
      <c r="AG73" s="20"/>
      <c r="AH73" s="20"/>
      <c r="AI73" s="20"/>
      <c r="AJ73" s="20"/>
      <c r="AK73" s="20"/>
      <c r="AL73" s="20"/>
      <c r="AM73" s="20"/>
      <c r="AN73" s="20"/>
      <c r="AO73" s="20"/>
      <c r="AP73" s="449"/>
      <c r="AQ73" s="450" t="str">
        <f t="shared" si="22"/>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3" s="89"/>
      <c r="AS73" s="89"/>
      <c r="AT73" s="89"/>
      <c r="AU73" s="89"/>
      <c r="AV73" s="89"/>
      <c r="AW73" s="89"/>
      <c r="AX73" s="89"/>
      <c r="AY73" s="89"/>
      <c r="AZ73" s="89"/>
      <c r="BA73" s="89"/>
      <c r="BB73" s="89"/>
      <c r="BC73" s="89"/>
      <c r="BD73" s="89"/>
      <c r="BE73" s="89"/>
      <c r="BF73" s="89"/>
      <c r="BG73" s="89"/>
      <c r="BH73" s="20"/>
      <c r="BI73" s="20"/>
      <c r="BJ73" s="20"/>
      <c r="BK73" s="20"/>
      <c r="BL73" s="20"/>
      <c r="BM73" s="20"/>
      <c r="BN73" s="20"/>
      <c r="BO73" s="20"/>
      <c r="BP73" s="20"/>
      <c r="BQ73" s="20"/>
      <c r="BR73" s="20"/>
      <c r="BS73" s="20"/>
      <c r="BT73" s="20"/>
      <c r="BU73" s="20"/>
      <c r="BV73" s="20"/>
      <c r="BW73" s="20"/>
      <c r="BX73" s="20"/>
      <c r="BY73" s="20"/>
      <c r="BZ73" s="452" t="str">
        <f t="shared" si="29"/>
        <v xml:space="preserve">In%planted in the last agricultural season </v>
      </c>
      <c r="CA73" s="20"/>
      <c r="CB73" s="20"/>
      <c r="CC73" s="20"/>
      <c r="CD73" s="20"/>
      <c r="CE73" s="20"/>
      <c r="CF73" s="20"/>
      <c r="CG73" s="20"/>
      <c r="CH73" s="20"/>
      <c r="CI73" s="20"/>
      <c r="CJ73" s="20"/>
      <c r="CK73" s="20"/>
      <c r="CL73" s="452" t="str">
        <f t="shared" si="32"/>
        <v>Inthe percentage of HH treating water is %</v>
      </c>
      <c r="CM73" s="20"/>
      <c r="CN73" s="20"/>
      <c r="CO73" s="20"/>
      <c r="CP73" s="20" t="str">
        <f t="shared" si="33"/>
        <v>Inthe percentage of hh with imrpoved water on premises is %, the percentage of HH who have to travel less than 30 minutes to access improved water is %, the percentage of HH that have to travel more than 30 minutes to access improved water is %</v>
      </c>
      <c r="CQ73" s="20"/>
      <c r="CR73" s="20"/>
      <c r="CS73" s="20"/>
      <c r="CT73" s="20"/>
      <c r="CU73" s="20"/>
      <c r="CV73" s="20"/>
      <c r="CW73" s="20"/>
    </row>
    <row r="74" spans="1:101">
      <c r="A74" s="20"/>
      <c r="B74" s="20"/>
      <c r="C74" s="20"/>
      <c r="D74" s="20"/>
      <c r="E74" s="20"/>
      <c r="F74" s="20"/>
      <c r="G74" s="20"/>
      <c r="H74" s="20"/>
      <c r="I74" s="20"/>
      <c r="J74" s="20"/>
      <c r="K74" s="20"/>
      <c r="L74" s="20"/>
      <c r="M74" s="20"/>
      <c r="N74" s="20"/>
      <c r="O74" s="20"/>
      <c r="P74" s="20"/>
      <c r="Q74" s="20"/>
      <c r="R74" s="20"/>
      <c r="S74" s="432"/>
      <c r="T74" s="20"/>
      <c r="U74" s="20"/>
      <c r="V74" s="20"/>
      <c r="W74" s="20"/>
      <c r="X74" s="20"/>
      <c r="Y74" s="20"/>
      <c r="Z74" s="20"/>
      <c r="AA74" s="20"/>
      <c r="AB74" s="440" t="str">
        <f t="shared" si="19"/>
        <v>In the percentage of households having food diversity indicative of Phase 1 and 2 is of %, the percentage having a food diversity indicative phase 3 is of %, and the percentage having a food diversity indicative of  Phase 4 and 5 is of %.</v>
      </c>
      <c r="AC74" s="20"/>
      <c r="AD74" s="20"/>
      <c r="AE74" s="20"/>
      <c r="AF74" s="20"/>
      <c r="AG74" s="20"/>
      <c r="AH74" s="20"/>
      <c r="AI74" s="20"/>
      <c r="AJ74" s="20"/>
      <c r="AK74" s="20"/>
      <c r="AL74" s="20"/>
      <c r="AM74" s="20"/>
      <c r="AN74" s="20"/>
      <c r="AO74" s="20"/>
      <c r="AP74" s="449"/>
      <c r="AQ74" s="450" t="str">
        <f t="shared" si="22"/>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4" s="89"/>
      <c r="AS74" s="89"/>
      <c r="AT74" s="89"/>
      <c r="AU74" s="89"/>
      <c r="AV74" s="89"/>
      <c r="AW74" s="89"/>
      <c r="AX74" s="89"/>
      <c r="AY74" s="89"/>
      <c r="AZ74" s="89"/>
      <c r="BA74" s="89"/>
      <c r="BB74" s="89"/>
      <c r="BC74" s="89"/>
      <c r="BD74" s="89"/>
      <c r="BE74" s="89"/>
      <c r="BF74" s="89"/>
      <c r="BG74" s="89"/>
      <c r="BH74" s="20"/>
      <c r="BI74" s="20"/>
      <c r="BJ74" s="20"/>
      <c r="BK74" s="20"/>
      <c r="BL74" s="20"/>
      <c r="BM74" s="20"/>
      <c r="BN74" s="20"/>
      <c r="BO74" s="20"/>
      <c r="BP74" s="20"/>
      <c r="BQ74" s="20"/>
      <c r="BR74" s="20"/>
      <c r="BS74" s="20"/>
      <c r="BT74" s="20"/>
      <c r="BU74" s="20"/>
      <c r="BV74" s="20"/>
      <c r="BW74" s="20"/>
      <c r="BX74" s="20"/>
      <c r="BY74" s="20"/>
      <c r="BZ74" s="452" t="str">
        <f t="shared" si="29"/>
        <v xml:space="preserve">In%planted in the last agricultural season </v>
      </c>
      <c r="CA74" s="20"/>
      <c r="CB74" s="20"/>
      <c r="CC74" s="20"/>
      <c r="CD74" s="20"/>
      <c r="CE74" s="20"/>
      <c r="CF74" s="20"/>
      <c r="CG74" s="20"/>
      <c r="CH74" s="20"/>
      <c r="CI74" s="20"/>
      <c r="CJ74" s="20"/>
      <c r="CK74" s="20"/>
      <c r="CL74" s="20"/>
      <c r="CM74" s="20"/>
      <c r="CN74" s="20"/>
      <c r="CO74" s="20"/>
      <c r="CP74" s="20" t="str">
        <f t="shared" si="33"/>
        <v>Inthe percentage of hh with imrpoved water on premises is %, the percentage of HH who have to travel less than 30 minutes to access improved water is %, the percentage of HH that have to travel more than 30 minutes to access improved water is %</v>
      </c>
      <c r="CQ74" s="20"/>
      <c r="CR74" s="20"/>
      <c r="CS74" s="20"/>
      <c r="CT74" s="20"/>
      <c r="CU74" s="20"/>
      <c r="CV74" s="20"/>
      <c r="CW74" s="20"/>
    </row>
    <row r="75" spans="1:101">
      <c r="A75" s="20"/>
      <c r="B75" s="20"/>
      <c r="C75" s="20"/>
      <c r="D75" s="20"/>
      <c r="E75" s="20"/>
      <c r="F75" s="20"/>
      <c r="G75" s="20"/>
      <c r="H75" s="20"/>
      <c r="I75" s="20"/>
      <c r="J75" s="20"/>
      <c r="K75" s="20"/>
      <c r="L75" s="20"/>
      <c r="M75" s="20"/>
      <c r="N75" s="20"/>
      <c r="O75" s="20"/>
      <c r="P75" s="20"/>
      <c r="Q75" s="20"/>
      <c r="R75" s="20"/>
      <c r="S75" s="432"/>
      <c r="T75" s="20"/>
      <c r="U75" s="20"/>
      <c r="V75" s="20"/>
      <c r="W75" s="20"/>
      <c r="X75" s="20"/>
      <c r="Y75" s="20"/>
      <c r="Z75" s="20"/>
      <c r="AA75" s="20"/>
      <c r="AB75" s="440" t="str">
        <f t="shared" si="19"/>
        <v>In the percentage of households having food diversity indicative of Phase 1 and 2 is of %, the percentage having a food diversity indicative phase 3 is of %, and the percentage having a food diversity indicative of  Phase 4 and 5 is of %.</v>
      </c>
      <c r="AC75" s="20"/>
      <c r="AD75" s="20"/>
      <c r="AE75" s="20"/>
      <c r="AF75" s="20"/>
      <c r="AG75" s="20"/>
      <c r="AH75" s="20"/>
      <c r="AI75" s="20"/>
      <c r="AJ75" s="20"/>
      <c r="AK75" s="20"/>
      <c r="AL75" s="20"/>
      <c r="AM75" s="20"/>
      <c r="AN75" s="20"/>
      <c r="AO75" s="20"/>
      <c r="AP75" s="449"/>
      <c r="AQ75" s="450" t="str">
        <f t="shared" si="22"/>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5" s="89"/>
      <c r="AS75" s="89"/>
      <c r="AT75" s="89"/>
      <c r="AU75" s="89"/>
      <c r="AV75" s="89"/>
      <c r="AW75" s="89"/>
      <c r="AX75" s="89"/>
      <c r="AY75" s="89"/>
      <c r="AZ75" s="89"/>
      <c r="BA75" s="89"/>
      <c r="BB75" s="89"/>
      <c r="BC75" s="89"/>
      <c r="BD75" s="89"/>
      <c r="BE75" s="89"/>
      <c r="BF75" s="89"/>
      <c r="BG75" s="89"/>
      <c r="BH75" s="20"/>
      <c r="BI75" s="20"/>
      <c r="BJ75" s="20"/>
      <c r="BK75" s="20"/>
      <c r="BL75" s="20"/>
      <c r="BM75" s="20"/>
      <c r="BN75" s="20"/>
      <c r="BO75" s="20"/>
      <c r="BP75" s="20"/>
      <c r="BQ75" s="20"/>
      <c r="BR75" s="20"/>
      <c r="BS75" s="20"/>
      <c r="BT75" s="20"/>
      <c r="BU75" s="20"/>
      <c r="BV75" s="20"/>
      <c r="BW75" s="20"/>
      <c r="BX75" s="20"/>
      <c r="BY75" s="20"/>
      <c r="BZ75" s="452" t="str">
        <f t="shared" si="29"/>
        <v xml:space="preserve">In%planted in the last agricultural season </v>
      </c>
      <c r="CA75" s="20"/>
      <c r="CB75" s="20"/>
      <c r="CC75" s="20"/>
      <c r="CD75" s="20"/>
      <c r="CE75" s="20"/>
      <c r="CF75" s="20"/>
      <c r="CG75" s="20"/>
      <c r="CH75" s="20"/>
      <c r="CI75" s="20"/>
      <c r="CJ75" s="20"/>
      <c r="CK75" s="20"/>
      <c r="CL75" s="20"/>
      <c r="CM75" s="20"/>
      <c r="CN75" s="20"/>
      <c r="CO75" s="20"/>
      <c r="CP75" s="20" t="str">
        <f t="shared" si="33"/>
        <v>Inthe percentage of hh with imrpoved water on premises is %, the percentage of HH who have to travel less than 30 minutes to access improved water is %, the percentage of HH that have to travel more than 30 minutes to access improved water is %</v>
      </c>
      <c r="CQ75" s="20"/>
      <c r="CR75" s="20"/>
      <c r="CS75" s="20"/>
      <c r="CT75" s="20"/>
      <c r="CU75" s="20"/>
      <c r="CV75" s="20"/>
      <c r="CW75" s="20"/>
    </row>
    <row r="76" spans="1:10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440" t="str">
        <f t="shared" si="19"/>
        <v>In the percentage of households having food diversity indicative of Phase 1 and 2 is of %, the percentage having a food diversity indicative phase 3 is of %, and the percentage having a food diversity indicative of  Phase 4 and 5 is of %.</v>
      </c>
      <c r="AC76" s="20"/>
      <c r="AD76" s="20"/>
      <c r="AE76" s="20"/>
      <c r="AF76" s="20"/>
      <c r="AG76" s="20"/>
      <c r="AH76" s="20"/>
      <c r="AI76" s="20"/>
      <c r="AJ76" s="20"/>
      <c r="AK76" s="20"/>
      <c r="AL76" s="20"/>
      <c r="AM76" s="20"/>
      <c r="AN76" s="20"/>
      <c r="AO76" s="20"/>
      <c r="AP76" s="449"/>
      <c r="AQ76" s="89"/>
      <c r="AR76" s="89"/>
      <c r="AS76" s="89"/>
      <c r="AT76" s="89"/>
      <c r="AU76" s="89"/>
      <c r="AV76" s="89"/>
      <c r="AW76" s="89"/>
      <c r="AX76" s="89"/>
      <c r="AY76" s="89"/>
      <c r="AZ76" s="89"/>
      <c r="BA76" s="89"/>
      <c r="BB76" s="89"/>
      <c r="BC76" s="89"/>
      <c r="BD76" s="89"/>
      <c r="BE76" s="89"/>
      <c r="BF76" s="89"/>
      <c r="BG76" s="89"/>
      <c r="BH76" s="20"/>
      <c r="BI76" s="20"/>
      <c r="BJ76" s="20"/>
      <c r="BK76" s="20"/>
      <c r="BL76" s="20"/>
      <c r="BM76" s="20"/>
      <c r="BN76" s="20"/>
      <c r="BO76" s="20"/>
      <c r="BP76" s="20"/>
      <c r="BQ76" s="20"/>
      <c r="BR76" s="20"/>
      <c r="BS76" s="20"/>
      <c r="BT76" s="20"/>
      <c r="BU76" s="20"/>
      <c r="BV76" s="20"/>
      <c r="BW76" s="20"/>
      <c r="BX76" s="20"/>
      <c r="BY76" s="20"/>
      <c r="BZ76" s="452" t="str">
        <f t="shared" si="29"/>
        <v xml:space="preserve">In%planted in the last agricultural season </v>
      </c>
      <c r="CA76" s="20"/>
      <c r="CB76" s="20"/>
      <c r="CC76" s="20"/>
      <c r="CD76" s="20"/>
      <c r="CE76" s="20"/>
      <c r="CF76" s="20"/>
      <c r="CG76" s="20"/>
      <c r="CH76" s="20"/>
      <c r="CI76" s="20"/>
      <c r="CJ76" s="20"/>
      <c r="CK76" s="20"/>
      <c r="CL76" s="20"/>
      <c r="CM76" s="20"/>
      <c r="CN76" s="20"/>
      <c r="CO76" s="20"/>
      <c r="CP76" s="20" t="str">
        <f t="shared" si="33"/>
        <v>Inthe percentage of hh with imrpoved water on premises is %, the percentage of HH who have to travel less than 30 minutes to access improved water is %, the percentage of HH that have to travel more than 30 minutes to access improved water is %</v>
      </c>
      <c r="CQ76" s="20"/>
      <c r="CR76" s="20"/>
      <c r="CS76" s="20"/>
      <c r="CT76" s="20"/>
      <c r="CU76" s="20"/>
      <c r="CV76" s="20"/>
      <c r="CW76" s="20"/>
    </row>
    <row r="77" spans="1:10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440" t="str">
        <f t="shared" si="19"/>
        <v>In the percentage of households having food diversity indicative of Phase 1 and 2 is of %, the percentage having a food diversity indicative phase 3 is of %, and the percentage having a food diversity indicative of  Phase 4 and 5 is of %.</v>
      </c>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452" t="str">
        <f t="shared" si="29"/>
        <v xml:space="preserve">In%planted in the last agricultural season </v>
      </c>
      <c r="CA77" s="20"/>
      <c r="CB77" s="20"/>
      <c r="CC77" s="20"/>
      <c r="CD77" s="20"/>
      <c r="CE77" s="20"/>
      <c r="CF77" s="20"/>
      <c r="CG77" s="20"/>
      <c r="CH77" s="20"/>
      <c r="CI77" s="20"/>
      <c r="CJ77" s="20"/>
      <c r="CK77" s="20"/>
      <c r="CL77" s="20"/>
      <c r="CM77" s="20"/>
      <c r="CN77" s="20"/>
      <c r="CO77" s="20"/>
      <c r="CP77" s="20"/>
      <c r="CQ77" s="20"/>
      <c r="CR77" s="20"/>
      <c r="CS77" s="20"/>
      <c r="CT77" s="20"/>
      <c r="CU77" s="20"/>
      <c r="CV77" s="20"/>
      <c r="CW77" s="20"/>
    </row>
    <row r="78" spans="1:10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row>
    <row r="79" spans="1:10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row>
    <row r="80" spans="1:10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row>
    <row r="81" spans="1:10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row>
    <row r="82" spans="1:10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row>
    <row r="83" spans="1:10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row>
    <row r="84" spans="1:10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row>
    <row r="85" spans="1:10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row>
    <row r="86" spans="1:10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row>
    <row r="87" spans="1:10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row>
    <row r="88" spans="1:10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row>
    <row r="89" spans="1:10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row>
    <row r="90" spans="1:10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row>
    <row r="91" spans="1:10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row>
    <row r="92" spans="1:10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row>
    <row r="93" spans="1:10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row>
    <row r="94" spans="1:10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row>
  </sheetData>
  <mergeCells count="23">
    <mergeCell ref="CM3:CO3"/>
    <mergeCell ref="H2:T2"/>
    <mergeCell ref="BH3:BL3"/>
    <mergeCell ref="BM3:BO3"/>
    <mergeCell ref="O3:T3"/>
    <mergeCell ref="U3:W3"/>
    <mergeCell ref="AC3:AG3"/>
    <mergeCell ref="C3:C5"/>
    <mergeCell ref="D3:D5"/>
    <mergeCell ref="H3:M3"/>
    <mergeCell ref="U2:AS2"/>
    <mergeCell ref="CF3:CH3"/>
    <mergeCell ref="Y3:AA3"/>
    <mergeCell ref="AX3:AZ3"/>
    <mergeCell ref="BP3:BR3"/>
    <mergeCell ref="BC3:BF3"/>
    <mergeCell ref="AT3:AV3"/>
    <mergeCell ref="BH2:CO2"/>
    <mergeCell ref="E3:E5"/>
    <mergeCell ref="BT3:BW3"/>
    <mergeCell ref="CA3:CC3"/>
    <mergeCell ref="AI3:AK3"/>
    <mergeCell ref="AM3:AP3"/>
  </mergeCells>
  <dataValidations xWindow="1383" yWindow="538" count="2">
    <dataValidation allowBlank="1" showInputMessage="1" showErrorMessage="1" prompt="For Contributing factors kindly enter the mos relevant indicators for assessing vulnerability. Use the given enteries as examples and modify as necessary " sqref="BH3:BJ5 BK3:BL4 BM3:BO5 BP4:CO5 BP3 BT3:CF3 CI3:CM3" xr:uid="{00000000-0002-0000-0600-000000000000}"/>
    <dataValidation allowBlank="1" showInputMessage="1" showErrorMessage="1" prompt="Please use Country specific emergency coping strategies" sqref="AT3:AV5" xr:uid="{00000000-0002-0000-0600-000001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d1d275-8768-4d4a-979e-aa04a4efa952" xsi:nil="true"/>
    <lcf76f155ced4ddcb4097134ff3c332f xmlns="60b383c8-d514-46d9-801f-d9bf9d3123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8CCB767ECA2945A2972C1B8C4B2FAF" ma:contentTypeVersion="14" ma:contentTypeDescription="Create a new document." ma:contentTypeScope="" ma:versionID="3b89e6419715cc261c64de49832ea87d">
  <xsd:schema xmlns:xsd="http://www.w3.org/2001/XMLSchema" xmlns:xs="http://www.w3.org/2001/XMLSchema" xmlns:p="http://schemas.microsoft.com/office/2006/metadata/properties" xmlns:ns2="60b383c8-d514-46d9-801f-d9bf9d31236e" xmlns:ns3="d1d1d275-8768-4d4a-979e-aa04a4efa952" targetNamespace="http://schemas.microsoft.com/office/2006/metadata/properties" ma:root="true" ma:fieldsID="de1cc85bcf6387031f34ca1355193270" ns2:_="" ns3:_="">
    <xsd:import namespace="60b383c8-d514-46d9-801f-d9bf9d31236e"/>
    <xsd:import namespace="d1d1d275-8768-4d4a-979e-aa04a4efa9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383c8-d514-46d9-801f-d9bf9d312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d1d275-8768-4d4a-979e-aa04a4efa9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c474ac-1042-4b67-8499-cc006b33c5f0}" ma:internalName="TaxCatchAll" ma:showField="CatchAllData" ma:web="d1d1d275-8768-4d4a-979e-aa04a4efa95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884873-AF94-4E98-875A-86CF47B1F1A6}"/>
</file>

<file path=customXml/itemProps2.xml><?xml version="1.0" encoding="utf-8"?>
<ds:datastoreItem xmlns:ds="http://schemas.openxmlformats.org/officeDocument/2006/customXml" ds:itemID="{43F44FE1-D102-4555-8786-E898E1815662}"/>
</file>

<file path=customXml/itemProps3.xml><?xml version="1.0" encoding="utf-8"?>
<ds:datastoreItem xmlns:ds="http://schemas.openxmlformats.org/officeDocument/2006/customXml" ds:itemID="{B87B6D28-B7E0-445D-96D7-75BABC8FDFEF}"/>
</file>

<file path=docProps/app.xml><?xml version="1.0" encoding="utf-8"?>
<Properties xmlns="http://schemas.openxmlformats.org/officeDocument/2006/extended-properties" xmlns:vt="http://schemas.openxmlformats.org/officeDocument/2006/docPropsVTypes">
  <Application>Microsoft Excel Online</Application>
  <Manager/>
  <Company>FAO of the UN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Frattaruolo (ESA)</dc:creator>
  <cp:keywords/>
  <dc:description/>
  <cp:lastModifiedBy/>
  <cp:revision/>
  <dcterms:created xsi:type="dcterms:W3CDTF">2019-09-25T10:14:45Z</dcterms:created>
  <dcterms:modified xsi:type="dcterms:W3CDTF">2021-06-16T22:00:11Z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0x0101009C8CCB767ECA2945A2972C1B8C4B2FAF</vt:lpwstr>
  </property>
</Properties>
</file>